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175" documentId="8_{9BF23CD5-AA5B-42D8-9B7B-2E4F67E41BD7}" xr6:coauthVersionLast="47" xr6:coauthVersionMax="47" xr10:uidLastSave="{F61A78C0-10B4-4108-9420-7182D7183C99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Statistics!$A$1:$O$18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P9" i="1"/>
  <c r="P15" i="1" s="1"/>
  <c r="Z14" i="1"/>
  <c r="Z13" i="1"/>
  <c r="Z12" i="1"/>
  <c r="Z11" i="1"/>
  <c r="Z10" i="1"/>
  <c r="Z8" i="1"/>
  <c r="Z7" i="1"/>
  <c r="Z6" i="1"/>
  <c r="Z5" i="1"/>
  <c r="Z4" i="1"/>
  <c r="I15" i="1"/>
  <c r="T15" i="1"/>
  <c r="F15" i="1"/>
  <c r="U15" i="1"/>
  <c r="D15" i="1"/>
  <c r="K15" i="1"/>
  <c r="L15" i="1"/>
  <c r="M15" i="1"/>
  <c r="N15" i="1"/>
  <c r="O15" i="1"/>
  <c r="W15" i="1"/>
  <c r="X15" i="1"/>
  <c r="AA15" i="1"/>
  <c r="R9" i="1" l="1"/>
  <c r="Z15" i="1"/>
  <c r="G15" i="1"/>
  <c r="R15" i="1"/>
</calcChain>
</file>

<file path=xl/sharedStrings.xml><?xml version="1.0" encoding="utf-8"?>
<sst xmlns="http://schemas.openxmlformats.org/spreadsheetml/2006/main" count="78" uniqueCount="56">
  <si>
    <t>020201</t>
  </si>
  <si>
    <t>Potters Bar, St Mary</t>
  </si>
  <si>
    <t>020470</t>
  </si>
  <si>
    <t>Elstree and Borehamwood</t>
  </si>
  <si>
    <t>020672</t>
  </si>
  <si>
    <t>Chipping Barnet</t>
  </si>
  <si>
    <t>020850</t>
  </si>
  <si>
    <t>East Barnet</t>
  </si>
  <si>
    <t>021640</t>
  </si>
  <si>
    <t>Little Heath</t>
  </si>
  <si>
    <t>021860</t>
  </si>
  <si>
    <t>New Barnet</t>
  </si>
  <si>
    <t>022110</t>
  </si>
  <si>
    <t>Ridge</t>
  </si>
  <si>
    <t>022362</t>
  </si>
  <si>
    <t>Potters Bar, King Charles the Martyr</t>
  </si>
  <si>
    <t>022363</t>
  </si>
  <si>
    <t>South Mymms</t>
  </si>
  <si>
    <t>022600</t>
  </si>
  <si>
    <t>Totteridge</t>
  </si>
  <si>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</si>
  <si>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</si>
  <si>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</si>
  <si>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</si>
  <si>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</si>
  <si>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</si>
  <si>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</si>
  <si>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</si>
  <si>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</si>
  <si>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</si>
  <si>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</si>
  <si>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</si>
  <si>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</si>
  <si>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</si>
  <si>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</si>
  <si>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</si>
  <si>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</si>
  <si>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</si>
  <si>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</si>
  <si>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</si>
  <si>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</si>
  <si>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</si>
  <si>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</si>
  <si>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021750</t>
  </si>
  <si>
    <t>New Lyonsdown</t>
  </si>
  <si>
    <t>Lyonsdown</t>
  </si>
  <si>
    <t>Other</t>
  </si>
  <si>
    <t>Discretionary Adjustment</t>
  </si>
  <si>
    <t>Total PS before grants and curate housing</t>
  </si>
  <si>
    <t>Subtotal</t>
  </si>
  <si>
    <t>Parish Share 2025 £</t>
  </si>
  <si>
    <t>Parish Share 2024</t>
  </si>
  <si>
    <t>2025 Parish Share - Barnet Deanery</t>
  </si>
  <si>
    <t>Contribution£</t>
  </si>
  <si>
    <t>HfD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</si>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</sst>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2" fontId="10" fillId="0" borderId="0" xfId="0" applyNumberFormat="1" applyFont="1"/>
    <xf numFmtId="1" fontId="10" fillId="4" borderId="1" xfId="0" applyNumberFormat="1" applyFont="1" applyFill="1" applyBorder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13" fillId="0" borderId="0" xfId="0" applyNumberFormat="1" applyFont="1"/>
    <xf numFmtId="3" fontId="9" fillId="0" borderId="0" xfId="0" applyNumberFormat="1" applyFont="1"/>
    <xf numFmtId="3" fontId="0" fillId="0" borderId="0" xfId="0" quotePrefix="1" applyNumberFormat="1"/>
    <xf numFmtId="3" fontId="1" fillId="0" borderId="1" xfId="0" applyNumberFormat="1" applyFont="1" applyBorder="1"/>
    <xf numFmtId="0" fontId="0" fillId="0" borderId="0" xfId="0" applyAlignment="1">
      <alignment horizontal="center"/>
    </xf>
    <xf numFmtId="3" fontId="1" fillId="6" borderId="0" xfId="0" applyNumberFormat="1" applyFont="1" applyFill="1"/>
    <xf numFmtId="49" fontId="8" fillId="6" borderId="3" xfId="0" applyNumberFormat="1" applyFont="1" applyFill="1" applyBorder="1" applyAlignment="1">
      <alignment wrapText="1"/>
    </xf>
    <xf numFmtId="3" fontId="1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1" xfId="0" applyNumberFormat="1" applyFont="1" applyFill="1" applyBorder="1"/>
    <xf numFmtId="3" fontId="1" fillId="6" borderId="7" xfId="0" applyNumberFormat="1" applyFont="1" applyFill="1" applyBorder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49" fontId="8" fillId="6" borderId="4" xfId="0" applyNumberFormat="1" applyFont="1" applyFill="1" applyBorder="1" applyAlignment="1">
      <alignment wrapText="1"/>
    </xf>
    <xf numFmtId="3" fontId="1" fillId="6" borderId="8" xfId="0" applyNumberFormat="1" applyFont="1" applyFill="1" applyBorder="1"/>
    <xf numFmtId="165" fontId="10" fillId="7" borderId="10" xfId="0" applyNumberFormat="1" applyFont="1" applyFill="1" applyBorder="1"/>
    <xf numFmtId="165" fontId="10" fillId="7" borderId="11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8" borderId="10" xfId="0" applyNumberFormat="1" applyFont="1" applyFill="1" applyBorder="1"/>
    <xf numFmtId="165" fontId="10" fillId="8" borderId="11" xfId="0" applyNumberFormat="1" applyFont="1" applyFill="1" applyBorder="1"/>
    <xf numFmtId="165" fontId="10" fillId="8" borderId="1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3" fontId="1" fillId="9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2"/>
  <sheetViews>
    <sheetView tabSelected="1" zoomScaleNormal="100" workbookViewId="0">
      <pane xSplit="2" ySplit="3" topLeftCell="J4" activePane="bottomRight" state="frozen"/>
      <selection pane="topRight" activeCell="E1" sqref="E1"/>
      <selection pane="bottomLeft" activeCell="A12" sqref="A12"/>
      <selection pane="bottomRight" activeCell="L22" sqref="L22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6" customWidth="1"/>
    <col min="9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664062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30" ht="18" x14ac:dyDescent="0.35">
      <c r="A1" s="26" t="s">
        <v>52</v>
      </c>
    </row>
    <row r="2" spans="1:30" ht="18" x14ac:dyDescent="0.35">
      <c r="B2" s="26" t="s">
        <v>21</v>
      </c>
      <c r="D2" s="92" t="s">
        <v>20</v>
      </c>
      <c r="E2" s="93"/>
      <c r="F2" s="93"/>
      <c r="G2" s="94"/>
      <c r="H2" s="61"/>
      <c r="I2" s="61"/>
      <c r="K2" s="92" t="s">
        <v>22</v>
      </c>
      <c r="L2" s="95"/>
      <c r="M2" s="95"/>
      <c r="N2" s="95"/>
      <c r="O2" s="95"/>
      <c r="P2" s="96"/>
      <c r="Q2" s="24"/>
      <c r="R2" s="55" t="s">
        <v>49</v>
      </c>
      <c r="S2" s="24"/>
      <c r="T2" s="50" t="s">
        <v>39</v>
      </c>
      <c r="U2" s="51"/>
      <c r="W2" s="92" t="s">
        <v>37</v>
      </c>
      <c r="X2" s="96"/>
      <c r="Z2" s="50" t="s">
        <v>40</v>
      </c>
      <c r="AA2" s="52"/>
    </row>
    <row r="3" spans="1:30" ht="55.5" customHeight="1" x14ac:dyDescent="0.3">
      <c r="A3" t="s">
        <v>30</v>
      </c>
      <c r="B3" t="s">
        <v>21</v>
      </c>
      <c r="D3" s="38" t="s">
        <v>32</v>
      </c>
      <c r="E3" s="39" t="s">
        <v>33</v>
      </c>
      <c r="F3" s="39" t="s">
        <v>46</v>
      </c>
      <c r="G3" s="71" t="s">
        <v>34</v>
      </c>
      <c r="H3" s="63" t="s">
        <v>54</v>
      </c>
      <c r="I3" s="40" t="s">
        <v>53</v>
      </c>
      <c r="K3" s="41" t="s">
        <v>24</v>
      </c>
      <c r="L3" s="42" t="s">
        <v>23</v>
      </c>
      <c r="M3" s="42" t="s">
        <v>25</v>
      </c>
      <c r="N3" s="42" t="s">
        <v>55</v>
      </c>
      <c r="O3" s="43" t="s">
        <v>29</v>
      </c>
      <c r="P3" s="44" t="s">
        <v>31</v>
      </c>
      <c r="Q3" s="1"/>
      <c r="R3" s="45" t="s">
        <v>48</v>
      </c>
      <c r="S3" s="1"/>
      <c r="T3" s="46" t="s">
        <v>38</v>
      </c>
      <c r="U3" s="47" t="s">
        <v>47</v>
      </c>
      <c r="W3" s="48" t="s">
        <v>35</v>
      </c>
      <c r="X3" s="49" t="s">
        <v>36</v>
      </c>
      <c r="Z3" s="53" t="s">
        <v>50</v>
      </c>
      <c r="AA3" s="54" t="s">
        <v>51</v>
      </c>
    </row>
    <row r="4" spans="1:30" ht="15.6" x14ac:dyDescent="0.3">
      <c r="A4" s="20" t="s">
        <v>0</v>
      </c>
      <c r="B4" s="20" t="s">
        <v>1</v>
      </c>
      <c r="C4" s="30">
        <v>1</v>
      </c>
      <c r="D4" s="32">
        <v>1</v>
      </c>
      <c r="E4" s="33"/>
      <c r="F4" s="33"/>
      <c r="G4" s="62">
        <v>38207.85</v>
      </c>
      <c r="H4" s="64"/>
      <c r="I4" s="65"/>
      <c r="K4" s="31">
        <v>105.86666666666666</v>
      </c>
      <c r="L4" s="68">
        <v>1.65</v>
      </c>
      <c r="M4" s="68">
        <v>175</v>
      </c>
      <c r="N4" s="69">
        <v>47846.361279464145</v>
      </c>
      <c r="O4" s="70">
        <v>-9734.9836219641438</v>
      </c>
      <c r="P4" s="21">
        <v>38111.377657500001</v>
      </c>
      <c r="Q4" s="25"/>
      <c r="R4" s="84">
        <v>76319.2276575</v>
      </c>
      <c r="S4" s="25"/>
      <c r="T4" s="73"/>
      <c r="U4" s="74"/>
      <c r="V4" s="22"/>
      <c r="W4" s="79"/>
      <c r="X4" s="80"/>
      <c r="Y4" s="20"/>
      <c r="Z4" s="87">
        <f>G4+I4+P4+T4+U4+W4+X4</f>
        <v>76319.2276575</v>
      </c>
      <c r="AA4" s="88">
        <v>73388.550149999995</v>
      </c>
      <c r="AB4" s="2"/>
      <c r="AC4" s="2"/>
      <c r="AD4" s="2"/>
    </row>
    <row r="5" spans="1:30" ht="15.6" x14ac:dyDescent="0.3">
      <c r="A5" s="20" t="s">
        <v>2</v>
      </c>
      <c r="B5" s="20" t="s">
        <v>3</v>
      </c>
      <c r="C5" s="30">
        <v>2</v>
      </c>
      <c r="D5" s="32">
        <v>1</v>
      </c>
      <c r="E5" s="33">
        <v>1</v>
      </c>
      <c r="F5" s="33"/>
      <c r="G5" s="62">
        <v>68774.13</v>
      </c>
      <c r="H5" s="66"/>
      <c r="I5" s="34"/>
      <c r="K5" s="31">
        <v>121.66666666666666</v>
      </c>
      <c r="L5" s="68">
        <v>0.75</v>
      </c>
      <c r="M5" s="68">
        <v>91</v>
      </c>
      <c r="N5" s="69">
        <v>24880.107865321355</v>
      </c>
      <c r="O5" s="70">
        <v>0</v>
      </c>
      <c r="P5" s="21">
        <v>24880.107865321355</v>
      </c>
      <c r="Q5" s="25"/>
      <c r="R5" s="85">
        <v>93658.127357307967</v>
      </c>
      <c r="S5" s="25"/>
      <c r="T5" s="75">
        <v>-10000</v>
      </c>
      <c r="U5" s="76"/>
      <c r="V5" s="22"/>
      <c r="W5" s="81"/>
      <c r="X5" s="23"/>
      <c r="Y5" s="20"/>
      <c r="Z5" s="60">
        <f t="shared" ref="Z5:Z14" si="0">G5+I5+P5+T5+U5+W5+X5</f>
        <v>83654.237865321367</v>
      </c>
      <c r="AA5" s="89">
        <v>82410.465573770489</v>
      </c>
      <c r="AB5" s="2"/>
      <c r="AC5" s="2"/>
      <c r="AD5" s="2"/>
    </row>
    <row r="6" spans="1:30" ht="15.6" x14ac:dyDescent="0.3">
      <c r="A6" s="20" t="s">
        <v>4</v>
      </c>
      <c r="B6" s="20" t="s">
        <v>5</v>
      </c>
      <c r="C6" s="30">
        <v>2</v>
      </c>
      <c r="D6" s="32">
        <v>2</v>
      </c>
      <c r="E6" s="33"/>
      <c r="F6" s="33"/>
      <c r="G6" s="62">
        <v>76415.7</v>
      </c>
      <c r="H6" s="32">
        <v>1</v>
      </c>
      <c r="I6" s="34">
        <v>7343.333333333333</v>
      </c>
      <c r="K6" s="31">
        <v>174.53333333333336</v>
      </c>
      <c r="L6" s="68">
        <v>1.385</v>
      </c>
      <c r="M6" s="68">
        <v>242</v>
      </c>
      <c r="N6" s="69">
        <v>66164.682455030415</v>
      </c>
      <c r="O6" s="70">
        <v>545.26754496958165</v>
      </c>
      <c r="P6" s="21">
        <v>66709.95</v>
      </c>
      <c r="Q6" s="25"/>
      <c r="R6" s="85">
        <v>150468.98333333334</v>
      </c>
      <c r="S6" s="25"/>
      <c r="T6" s="75"/>
      <c r="U6" s="76"/>
      <c r="V6" s="22"/>
      <c r="W6" s="81"/>
      <c r="X6" s="23"/>
      <c r="Y6" s="20"/>
      <c r="Z6" s="60">
        <f t="shared" si="0"/>
        <v>150468.98333333334</v>
      </c>
      <c r="AA6" s="89">
        <v>147909</v>
      </c>
      <c r="AB6" s="2"/>
      <c r="AC6" s="2"/>
      <c r="AD6" s="2"/>
    </row>
    <row r="7" spans="1:30" ht="15.6" x14ac:dyDescent="0.3">
      <c r="A7" s="20" t="s">
        <v>6</v>
      </c>
      <c r="B7" s="20" t="s">
        <v>7</v>
      </c>
      <c r="C7" s="30">
        <v>1</v>
      </c>
      <c r="D7" s="32">
        <v>1</v>
      </c>
      <c r="E7" s="33"/>
      <c r="F7" s="33"/>
      <c r="G7" s="62">
        <v>38207.85</v>
      </c>
      <c r="H7" s="66"/>
      <c r="I7" s="34"/>
      <c r="K7" s="31">
        <v>70.866666666666674</v>
      </c>
      <c r="L7" s="68">
        <v>1.6</v>
      </c>
      <c r="M7" s="68">
        <v>113</v>
      </c>
      <c r="N7" s="69">
        <v>30895.078997596847</v>
      </c>
      <c r="O7" s="70">
        <v>50.221002403151942</v>
      </c>
      <c r="P7" s="21">
        <v>30945.3</v>
      </c>
      <c r="Q7" s="25"/>
      <c r="R7" s="85">
        <v>69153.149999999994</v>
      </c>
      <c r="S7" s="25"/>
      <c r="T7" s="75"/>
      <c r="U7" s="76"/>
      <c r="V7" s="22"/>
      <c r="W7" s="81"/>
      <c r="X7" s="23"/>
      <c r="Y7" s="20"/>
      <c r="Z7" s="60">
        <f t="shared" si="0"/>
        <v>69153.149999999994</v>
      </c>
      <c r="AA7" s="89">
        <v>69666</v>
      </c>
      <c r="AB7" s="2"/>
      <c r="AC7" s="2"/>
      <c r="AD7" s="2"/>
    </row>
    <row r="8" spans="1:30" ht="15.6" x14ac:dyDescent="0.3">
      <c r="A8" s="20" t="s">
        <v>8</v>
      </c>
      <c r="B8" s="20" t="s">
        <v>9</v>
      </c>
      <c r="C8" s="30">
        <v>1</v>
      </c>
      <c r="D8" s="32">
        <v>1</v>
      </c>
      <c r="E8" s="33"/>
      <c r="F8" s="33"/>
      <c r="G8" s="62">
        <v>38207.85</v>
      </c>
      <c r="H8" s="66"/>
      <c r="I8" s="34"/>
      <c r="K8" s="31">
        <v>91.866666666666674</v>
      </c>
      <c r="L8" s="68">
        <v>1.65</v>
      </c>
      <c r="M8" s="68">
        <v>152</v>
      </c>
      <c r="N8" s="69">
        <v>41557.982368448858</v>
      </c>
      <c r="O8" s="70">
        <v>6475.7751315511414</v>
      </c>
      <c r="P8" s="21">
        <v>48033.7575</v>
      </c>
      <c r="Q8" s="25"/>
      <c r="R8" s="85">
        <v>86241.607499999998</v>
      </c>
      <c r="S8" s="25"/>
      <c r="T8" s="75"/>
      <c r="U8" s="76"/>
      <c r="V8" s="22"/>
      <c r="W8" s="81"/>
      <c r="X8" s="23"/>
      <c r="Y8" s="20"/>
      <c r="Z8" s="60">
        <f t="shared" si="0"/>
        <v>86241.607499999998</v>
      </c>
      <c r="AA8" s="89">
        <v>87653.85</v>
      </c>
      <c r="AB8" s="2"/>
      <c r="AC8" s="2"/>
      <c r="AD8" s="2"/>
    </row>
    <row r="9" spans="1:30" ht="15.6" x14ac:dyDescent="0.3">
      <c r="A9" s="20" t="s">
        <v>43</v>
      </c>
      <c r="B9" s="20" t="s">
        <v>45</v>
      </c>
      <c r="C9" s="30">
        <v>1</v>
      </c>
      <c r="D9" s="32">
        <v>0</v>
      </c>
      <c r="E9" s="33">
        <v>1</v>
      </c>
      <c r="F9" s="33"/>
      <c r="G9" s="62">
        <v>30566.28</v>
      </c>
      <c r="H9" s="66"/>
      <c r="I9" s="34"/>
      <c r="K9" s="31">
        <v>35.666666666666671</v>
      </c>
      <c r="L9" s="68">
        <v>1.6</v>
      </c>
      <c r="M9" s="68">
        <v>57</v>
      </c>
      <c r="N9" s="69">
        <v>15584.243388168321</v>
      </c>
      <c r="O9" s="70">
        <v>-8296</v>
      </c>
      <c r="P9" s="21">
        <f>O9+N9</f>
        <v>7288.243388168321</v>
      </c>
      <c r="Q9" s="25"/>
      <c r="R9" s="85">
        <f>P9+G9</f>
        <v>37854.523388168323</v>
      </c>
      <c r="S9" s="25"/>
      <c r="T9" s="75"/>
      <c r="U9" s="76"/>
      <c r="V9" s="22"/>
      <c r="W9" s="81"/>
      <c r="X9" s="23"/>
      <c r="Y9" s="20"/>
      <c r="Z9" s="60">
        <f>G9+I9+P9+T9+U9+W9+X9</f>
        <v>37854.523388168323</v>
      </c>
      <c r="AA9" s="89">
        <v>36615.600000000006</v>
      </c>
      <c r="AB9" s="2"/>
      <c r="AC9" s="2"/>
      <c r="AD9" s="2"/>
    </row>
    <row r="10" spans="1:30" ht="15.6" x14ac:dyDescent="0.3">
      <c r="A10" s="20" t="s">
        <v>10</v>
      </c>
      <c r="B10" s="20" t="s">
        <v>11</v>
      </c>
      <c r="C10" s="30">
        <v>1</v>
      </c>
      <c r="D10" s="32">
        <v>0.21369863013698631</v>
      </c>
      <c r="E10" s="33">
        <v>0.78630136986301369</v>
      </c>
      <c r="F10" s="33"/>
      <c r="G10" s="62">
        <v>32199.27304109589</v>
      </c>
      <c r="H10" s="66"/>
      <c r="I10" s="34"/>
      <c r="K10" s="31">
        <v>91.333333333333343</v>
      </c>
      <c r="L10" s="68">
        <v>1.5</v>
      </c>
      <c r="M10" s="68">
        <v>137</v>
      </c>
      <c r="N10" s="69">
        <v>37456.865687351928</v>
      </c>
      <c r="O10" s="70">
        <v>0</v>
      </c>
      <c r="P10" s="21">
        <v>37456.865687351928</v>
      </c>
      <c r="Q10" s="25"/>
      <c r="R10" s="85">
        <v>69661.994337262819</v>
      </c>
      <c r="S10" s="25"/>
      <c r="T10" s="75"/>
      <c r="U10" s="76"/>
      <c r="V10" s="22"/>
      <c r="W10" s="81"/>
      <c r="X10" s="23"/>
      <c r="Y10" s="20"/>
      <c r="Z10" s="60">
        <f t="shared" si="0"/>
        <v>69656.138728447811</v>
      </c>
      <c r="AA10" s="89">
        <v>74205</v>
      </c>
      <c r="AB10" s="2"/>
      <c r="AC10" s="2"/>
      <c r="AD10" s="2"/>
    </row>
    <row r="11" spans="1:30" ht="15.6" x14ac:dyDescent="0.3">
      <c r="A11" s="20" t="s">
        <v>12</v>
      </c>
      <c r="B11" s="20" t="s">
        <v>13</v>
      </c>
      <c r="C11" s="30">
        <v>0</v>
      </c>
      <c r="D11" s="32">
        <v>0</v>
      </c>
      <c r="E11" s="33"/>
      <c r="F11" s="33"/>
      <c r="G11" s="62">
        <v>0</v>
      </c>
      <c r="H11" s="66"/>
      <c r="I11" s="34"/>
      <c r="K11" s="31">
        <v>10.266666666666666</v>
      </c>
      <c r="L11" s="68">
        <v>1.65</v>
      </c>
      <c r="M11" s="68">
        <v>17</v>
      </c>
      <c r="N11" s="69">
        <v>4647.9322385765172</v>
      </c>
      <c r="O11" s="70">
        <v>-442.68223857651719</v>
      </c>
      <c r="P11" s="21">
        <v>4205.25</v>
      </c>
      <c r="Q11" s="25"/>
      <c r="R11" s="85">
        <v>4205.25</v>
      </c>
      <c r="S11" s="25"/>
      <c r="T11" s="75"/>
      <c r="U11" s="76"/>
      <c r="V11" s="22"/>
      <c r="W11" s="81"/>
      <c r="X11" s="23"/>
      <c r="Y11" s="20"/>
      <c r="Z11" s="60">
        <f t="shared" si="0"/>
        <v>4205.25</v>
      </c>
      <c r="AA11" s="89">
        <v>4005</v>
      </c>
      <c r="AB11" s="2"/>
      <c r="AC11" s="2"/>
      <c r="AD11" s="2"/>
    </row>
    <row r="12" spans="1:30" ht="15.6" x14ac:dyDescent="0.3">
      <c r="A12" s="20" t="s">
        <v>14</v>
      </c>
      <c r="B12" s="20" t="s">
        <v>15</v>
      </c>
      <c r="C12" s="30">
        <v>1</v>
      </c>
      <c r="D12" s="32">
        <v>0.32054794520547947</v>
      </c>
      <c r="E12" s="33">
        <v>0.67945205479452053</v>
      </c>
      <c r="F12" s="33"/>
      <c r="G12" s="62">
        <v>33015.769561643836</v>
      </c>
      <c r="H12" s="66"/>
      <c r="I12" s="34"/>
      <c r="K12" s="31">
        <v>72</v>
      </c>
      <c r="L12" s="68">
        <v>1.6</v>
      </c>
      <c r="M12" s="68">
        <v>115</v>
      </c>
      <c r="N12" s="69">
        <v>31441.894555076437</v>
      </c>
      <c r="O12" s="70">
        <v>0</v>
      </c>
      <c r="P12" s="21">
        <v>31441.894555076437</v>
      </c>
      <c r="Q12" s="25"/>
      <c r="R12" s="85">
        <v>62013.089847147421</v>
      </c>
      <c r="S12" s="25"/>
      <c r="T12" s="75"/>
      <c r="U12" s="76"/>
      <c r="V12" s="22"/>
      <c r="W12" s="81"/>
      <c r="X12" s="23"/>
      <c r="Y12" s="20"/>
      <c r="Z12" s="60">
        <f t="shared" si="0"/>
        <v>64457.664116720276</v>
      </c>
      <c r="AA12" s="89">
        <v>64108.829508196723</v>
      </c>
      <c r="AB12" s="2"/>
      <c r="AC12" s="2"/>
      <c r="AD12" s="2"/>
    </row>
    <row r="13" spans="1:30" ht="15.6" x14ac:dyDescent="0.3">
      <c r="A13" s="20" t="s">
        <v>16</v>
      </c>
      <c r="B13" s="20" t="s">
        <v>17</v>
      </c>
      <c r="C13" s="30">
        <v>0</v>
      </c>
      <c r="D13" s="32">
        <v>0</v>
      </c>
      <c r="E13" s="33"/>
      <c r="F13" s="33"/>
      <c r="G13" s="62">
        <v>0</v>
      </c>
      <c r="H13" s="66"/>
      <c r="I13" s="34"/>
      <c r="K13" s="31">
        <v>17.8</v>
      </c>
      <c r="L13" s="68">
        <v>1.65</v>
      </c>
      <c r="M13" s="68">
        <v>29</v>
      </c>
      <c r="N13" s="69">
        <v>7928.8255834540578</v>
      </c>
      <c r="O13" s="70">
        <v>0</v>
      </c>
      <c r="P13" s="21">
        <v>7928.8255834540578</v>
      </c>
      <c r="Q13" s="25"/>
      <c r="R13" s="85">
        <v>7930.0650918893516</v>
      </c>
      <c r="S13" s="25"/>
      <c r="T13" s="75"/>
      <c r="U13" s="76"/>
      <c r="V13" s="22"/>
      <c r="W13" s="81"/>
      <c r="X13" s="23"/>
      <c r="Y13" s="20"/>
      <c r="Z13" s="60">
        <f t="shared" si="0"/>
        <v>7928.8255834540578</v>
      </c>
      <c r="AA13" s="89">
        <v>8264.8342875000017</v>
      </c>
      <c r="AB13" s="2"/>
      <c r="AC13" s="2"/>
      <c r="AD13" s="2"/>
    </row>
    <row r="14" spans="1:30" ht="15.6" x14ac:dyDescent="0.3">
      <c r="A14" s="20" t="s">
        <v>18</v>
      </c>
      <c r="B14" s="20" t="s">
        <v>19</v>
      </c>
      <c r="C14" s="30">
        <v>0.5</v>
      </c>
      <c r="D14" s="35">
        <v>0.5</v>
      </c>
      <c r="E14" s="36"/>
      <c r="F14" s="36"/>
      <c r="G14" s="72">
        <v>19103.924999999999</v>
      </c>
      <c r="H14" s="67"/>
      <c r="I14" s="37"/>
      <c r="K14" s="31">
        <v>71.533333333333331</v>
      </c>
      <c r="L14" s="68">
        <v>1.88</v>
      </c>
      <c r="M14" s="68">
        <v>134</v>
      </c>
      <c r="N14" s="69">
        <v>36636.642351132541</v>
      </c>
      <c r="O14" s="70">
        <v>0</v>
      </c>
      <c r="P14" s="21">
        <v>36636.642351132541</v>
      </c>
      <c r="Q14" s="25"/>
      <c r="R14" s="86">
        <v>55746.294734937008</v>
      </c>
      <c r="S14" s="25"/>
      <c r="T14" s="77"/>
      <c r="U14" s="78"/>
      <c r="V14" s="22"/>
      <c r="W14" s="82"/>
      <c r="X14" s="83"/>
      <c r="Y14" s="20"/>
      <c r="Z14" s="90">
        <f t="shared" si="0"/>
        <v>55740.567351132544</v>
      </c>
      <c r="AA14" s="91">
        <v>54317.289834999996</v>
      </c>
      <c r="AB14" s="2"/>
      <c r="AC14" s="2"/>
      <c r="AD14" s="2"/>
    </row>
    <row r="15" spans="1:30" ht="15.6" x14ac:dyDescent="0.3">
      <c r="A15" s="20"/>
      <c r="B15" s="20"/>
      <c r="C15" s="20"/>
      <c r="D15" s="27">
        <f>SUM(D4:D14)</f>
        <v>7.0342465753424657</v>
      </c>
      <c r="E15" s="28"/>
      <c r="F15" s="28">
        <f>SUM(F4:F14)</f>
        <v>0</v>
      </c>
      <c r="G15" s="28">
        <f>SUM(G4:G14)</f>
        <v>374698.62760273973</v>
      </c>
      <c r="H15" s="27"/>
      <c r="I15" s="29">
        <f>SUM(I4:I14)</f>
        <v>7343.333333333333</v>
      </c>
      <c r="K15" s="27">
        <f>SUM(K4:K14)</f>
        <v>863.39999999999986</v>
      </c>
      <c r="L15" s="28">
        <f>SUM(L4:L14)</f>
        <v>16.914999999999999</v>
      </c>
      <c r="M15" s="28">
        <f>SUM(M4:M14)</f>
        <v>1262</v>
      </c>
      <c r="N15" s="28">
        <f t="shared" ref="N15:T15" si="1">SUM(N4:N14)</f>
        <v>345040.61676962138</v>
      </c>
      <c r="O15" s="28">
        <f t="shared" si="1"/>
        <v>-11402.402181616786</v>
      </c>
      <c r="P15" s="29">
        <f t="shared" si="1"/>
        <v>333638.21458800463</v>
      </c>
      <c r="Q15" s="28"/>
      <c r="R15" s="28">
        <f t="shared" si="1"/>
        <v>713252.3132475462</v>
      </c>
      <c r="S15" s="28"/>
      <c r="T15" s="28">
        <f t="shared" si="1"/>
        <v>-10000</v>
      </c>
      <c r="U15" s="28">
        <f>SUM(U4:U14)</f>
        <v>0</v>
      </c>
      <c r="V15" s="28"/>
      <c r="W15" s="28">
        <f>SUM(W4:W14)</f>
        <v>0</v>
      </c>
      <c r="X15" s="28">
        <f>SUM(X4:X14)</f>
        <v>0</v>
      </c>
      <c r="Y15" s="28"/>
      <c r="Z15" s="28">
        <f>SUM(Z4:Z14)</f>
        <v>705680.17552407773</v>
      </c>
      <c r="AA15" s="29">
        <f>SUM(AA4:AA14)</f>
        <v>702544.41935446707</v>
      </c>
      <c r="AD15" s="2"/>
    </row>
    <row r="17" spans="4:26" x14ac:dyDescent="0.3">
      <c r="D17" s="17"/>
      <c r="G17" s="2"/>
      <c r="H17" s="2"/>
      <c r="I17" s="2"/>
      <c r="O17" s="2"/>
      <c r="Z17" s="2"/>
    </row>
    <row r="18" spans="4:26" x14ac:dyDescent="0.3">
      <c r="O18" s="2"/>
      <c r="Z18" s="2"/>
    </row>
    <row r="19" spans="4:26" x14ac:dyDescent="0.3">
      <c r="D19" s="2"/>
    </row>
    <row r="20" spans="4:26" x14ac:dyDescent="0.3">
      <c r="D20" s="2"/>
      <c r="O20" s="2"/>
    </row>
    <row r="21" spans="4:26" x14ac:dyDescent="0.3">
      <c r="O21" s="2"/>
    </row>
    <row r="22" spans="4:26" x14ac:dyDescent="0.3">
      <c r="D22" s="2"/>
      <c r="O22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R26" sqref="R26"/>
      <selection pane="bottomLeft" activeCell="R26" sqref="R26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27</v>
      </c>
      <c r="L2" t="s">
        <v>28</v>
      </c>
      <c r="M2" t="s">
        <v>41</v>
      </c>
    </row>
    <row r="3" spans="1:13" ht="19.2" x14ac:dyDescent="0.5">
      <c r="C3" t="s">
        <v>26</v>
      </c>
      <c r="D3" s="3"/>
      <c r="E3" s="3"/>
      <c r="G3" t="s">
        <v>42</v>
      </c>
    </row>
    <row r="4" spans="1:13" ht="19.2" x14ac:dyDescent="0.5">
      <c r="C4" s="4"/>
      <c r="D4" s="4"/>
      <c r="E4" s="4"/>
    </row>
    <row r="5" spans="1:13" ht="19.2" x14ac:dyDescent="0.5">
      <c r="C5" s="4"/>
      <c r="D5" s="4"/>
      <c r="E5" s="4"/>
    </row>
    <row r="6" spans="1:13" ht="19.2" x14ac:dyDescent="0.5">
      <c r="C6" s="4"/>
      <c r="D6" s="4"/>
      <c r="E6" s="4"/>
    </row>
    <row r="7" spans="1:13" ht="19.2" x14ac:dyDescent="0.5">
      <c r="A7" s="2" t="s">
        <v>4</v>
      </c>
      <c r="B7" s="2" t="s">
        <v>5</v>
      </c>
      <c r="C7" s="56">
        <v>183</v>
      </c>
      <c r="D7" s="57">
        <v>122</v>
      </c>
      <c r="E7" s="57">
        <v>131</v>
      </c>
      <c r="F7" s="58"/>
      <c r="G7" s="56">
        <v>227</v>
      </c>
      <c r="H7" s="57">
        <v>226</v>
      </c>
      <c r="I7" s="57">
        <v>202</v>
      </c>
      <c r="J7" s="58"/>
      <c r="K7" s="2">
        <v>87.2</v>
      </c>
      <c r="L7" s="2">
        <v>87.333333333333343</v>
      </c>
      <c r="M7" s="2">
        <v>174.53333333333336</v>
      </c>
    </row>
    <row r="8" spans="1:13" ht="19.2" x14ac:dyDescent="0.5">
      <c r="A8" s="2" t="s">
        <v>6</v>
      </c>
      <c r="B8" s="2" t="s">
        <v>7</v>
      </c>
      <c r="C8" s="56">
        <v>62</v>
      </c>
      <c r="D8" s="57">
        <v>33</v>
      </c>
      <c r="E8" s="57">
        <v>32</v>
      </c>
      <c r="F8" s="58"/>
      <c r="G8" s="56">
        <v>112</v>
      </c>
      <c r="H8" s="57">
        <v>111</v>
      </c>
      <c r="I8" s="57">
        <v>118</v>
      </c>
      <c r="J8" s="58"/>
      <c r="K8" s="2">
        <v>25.400000000000002</v>
      </c>
      <c r="L8" s="2">
        <v>45.466666666666669</v>
      </c>
      <c r="M8" s="2">
        <v>70.866666666666674</v>
      </c>
    </row>
    <row r="9" spans="1:13" ht="19.2" x14ac:dyDescent="0.5">
      <c r="A9" s="2" t="s">
        <v>2</v>
      </c>
      <c r="B9" s="2" t="s">
        <v>3</v>
      </c>
      <c r="C9" s="56">
        <v>95</v>
      </c>
      <c r="D9" s="57">
        <v>62</v>
      </c>
      <c r="E9" s="57">
        <v>82</v>
      </c>
      <c r="F9" s="58"/>
      <c r="G9" s="56">
        <v>178</v>
      </c>
      <c r="H9" s="57">
        <v>191</v>
      </c>
      <c r="I9" s="57">
        <v>185</v>
      </c>
      <c r="J9" s="58"/>
      <c r="K9" s="2">
        <v>47.800000000000004</v>
      </c>
      <c r="L9" s="2">
        <v>73.86666666666666</v>
      </c>
      <c r="M9" s="2">
        <v>121.66666666666666</v>
      </c>
    </row>
    <row r="10" spans="1:13" ht="19.2" x14ac:dyDescent="0.5">
      <c r="A10" s="2" t="s">
        <v>8</v>
      </c>
      <c r="B10" s="2" t="s">
        <v>9</v>
      </c>
      <c r="C10" s="56">
        <v>120</v>
      </c>
      <c r="D10" s="57">
        <v>58</v>
      </c>
      <c r="E10" s="57">
        <v>60</v>
      </c>
      <c r="F10" s="58"/>
      <c r="G10" s="56">
        <v>133</v>
      </c>
      <c r="H10" s="57">
        <v>119</v>
      </c>
      <c r="I10" s="57">
        <v>80</v>
      </c>
      <c r="J10" s="58"/>
      <c r="K10" s="2">
        <v>47.599999999999994</v>
      </c>
      <c r="L10" s="2">
        <v>44.266666666666673</v>
      </c>
      <c r="M10" s="2">
        <v>91.866666666666674</v>
      </c>
    </row>
    <row r="11" spans="1:13" ht="19.2" x14ac:dyDescent="0.5">
      <c r="A11" s="2" t="s">
        <v>10</v>
      </c>
      <c r="B11" s="2" t="s">
        <v>11</v>
      </c>
      <c r="C11" s="56">
        <v>90</v>
      </c>
      <c r="D11" s="57">
        <v>65</v>
      </c>
      <c r="E11" s="57">
        <v>75</v>
      </c>
      <c r="F11" s="58"/>
      <c r="G11" s="56">
        <v>108</v>
      </c>
      <c r="H11" s="57">
        <v>111</v>
      </c>
      <c r="I11" s="57">
        <v>121</v>
      </c>
      <c r="J11" s="58"/>
      <c r="K11" s="2">
        <v>46</v>
      </c>
      <c r="L11" s="2">
        <v>45.333333333333336</v>
      </c>
      <c r="M11" s="2">
        <v>91.333333333333343</v>
      </c>
    </row>
    <row r="12" spans="1:13" ht="19.2" x14ac:dyDescent="0.5">
      <c r="A12" s="2" t="s">
        <v>43</v>
      </c>
      <c r="B12" s="2" t="s">
        <v>44</v>
      </c>
      <c r="C12" s="56"/>
      <c r="D12" s="57">
        <v>12</v>
      </c>
      <c r="E12" s="57">
        <v>23</v>
      </c>
      <c r="F12" s="58"/>
      <c r="G12" s="56"/>
      <c r="H12" s="57">
        <v>106</v>
      </c>
      <c r="I12" s="57">
        <v>109</v>
      </c>
      <c r="J12" s="58"/>
      <c r="K12" s="2">
        <v>6.9999999999999991</v>
      </c>
      <c r="L12" s="2">
        <v>28.666666666666671</v>
      </c>
      <c r="M12" s="2">
        <v>35.666666666666671</v>
      </c>
    </row>
    <row r="13" spans="1:13" ht="19.2" x14ac:dyDescent="0.5">
      <c r="A13" s="2" t="s">
        <v>14</v>
      </c>
      <c r="B13" s="2" t="s">
        <v>15</v>
      </c>
      <c r="C13" s="56">
        <v>60</v>
      </c>
      <c r="D13" s="57">
        <v>46</v>
      </c>
      <c r="E13" s="57">
        <v>50</v>
      </c>
      <c r="F13" s="58"/>
      <c r="G13" s="56">
        <v>108</v>
      </c>
      <c r="H13" s="57">
        <v>101</v>
      </c>
      <c r="I13" s="57">
        <v>97</v>
      </c>
      <c r="J13" s="58"/>
      <c r="K13" s="2">
        <v>31.2</v>
      </c>
      <c r="L13" s="2">
        <v>40.800000000000004</v>
      </c>
      <c r="M13" s="2">
        <v>72</v>
      </c>
    </row>
    <row r="14" spans="1:13" ht="19.2" x14ac:dyDescent="0.5">
      <c r="A14" s="59" t="s">
        <v>0</v>
      </c>
      <c r="B14" s="2" t="s">
        <v>1</v>
      </c>
      <c r="C14" s="56">
        <v>75</v>
      </c>
      <c r="D14" s="57">
        <v>82</v>
      </c>
      <c r="E14" s="57">
        <v>87</v>
      </c>
      <c r="F14" s="58"/>
      <c r="G14" s="56">
        <v>136</v>
      </c>
      <c r="H14" s="57">
        <v>142</v>
      </c>
      <c r="I14" s="57">
        <v>150</v>
      </c>
      <c r="J14" s="58"/>
      <c r="K14" s="2">
        <v>48.8</v>
      </c>
      <c r="L14" s="2">
        <v>57.066666666666663</v>
      </c>
      <c r="M14" s="2">
        <v>105.86666666666666</v>
      </c>
    </row>
    <row r="15" spans="1:13" ht="19.2" x14ac:dyDescent="0.5">
      <c r="A15" s="2" t="s">
        <v>12</v>
      </c>
      <c r="B15" s="2" t="s">
        <v>13</v>
      </c>
      <c r="C15" s="56">
        <v>8</v>
      </c>
      <c r="D15" s="57">
        <v>12</v>
      </c>
      <c r="E15" s="57">
        <v>12</v>
      </c>
      <c r="F15" s="58"/>
      <c r="G15" s="56">
        <v>10</v>
      </c>
      <c r="H15" s="57">
        <v>9</v>
      </c>
      <c r="I15" s="57">
        <v>10</v>
      </c>
      <c r="J15" s="58"/>
      <c r="K15" s="2">
        <v>6.3999999999999995</v>
      </c>
      <c r="L15" s="2">
        <v>3.8666666666666667</v>
      </c>
      <c r="M15" s="2">
        <v>10.266666666666666</v>
      </c>
    </row>
    <row r="16" spans="1:13" ht="19.2" x14ac:dyDescent="0.5">
      <c r="A16" s="2" t="s">
        <v>16</v>
      </c>
      <c r="B16" s="2" t="s">
        <v>17</v>
      </c>
      <c r="C16" s="56">
        <v>15</v>
      </c>
      <c r="D16" s="57">
        <v>14</v>
      </c>
      <c r="E16" s="57">
        <v>12</v>
      </c>
      <c r="F16" s="58"/>
      <c r="G16" s="56">
        <v>24</v>
      </c>
      <c r="H16" s="57">
        <v>25</v>
      </c>
      <c r="I16" s="57">
        <v>23</v>
      </c>
      <c r="J16" s="58"/>
      <c r="K16" s="2">
        <v>8.1999999999999993</v>
      </c>
      <c r="L16" s="2">
        <v>9.6000000000000014</v>
      </c>
      <c r="M16" s="2">
        <v>17.8</v>
      </c>
    </row>
    <row r="17" spans="1:13" ht="19.2" x14ac:dyDescent="0.5">
      <c r="A17" s="2" t="s">
        <v>18</v>
      </c>
      <c r="B17" s="2" t="s">
        <v>19</v>
      </c>
      <c r="C17" s="56">
        <v>48</v>
      </c>
      <c r="D17" s="57">
        <v>41</v>
      </c>
      <c r="E17" s="57">
        <v>40</v>
      </c>
      <c r="F17" s="58"/>
      <c r="G17" s="56">
        <v>117</v>
      </c>
      <c r="H17" s="57">
        <v>114</v>
      </c>
      <c r="I17" s="57">
        <v>112</v>
      </c>
      <c r="J17" s="58"/>
      <c r="K17" s="2">
        <v>25.8</v>
      </c>
      <c r="L17" s="2">
        <v>45.733333333333334</v>
      </c>
      <c r="M17" s="2">
        <v>71.533333333333331</v>
      </c>
    </row>
    <row r="18" spans="1:13" ht="19.2" x14ac:dyDescent="0.5">
      <c r="C18" s="6"/>
      <c r="D18" s="4"/>
      <c r="G18" s="4"/>
      <c r="H18" s="4"/>
      <c r="I18" s="18"/>
      <c r="K18" s="16"/>
      <c r="L18" s="16"/>
    </row>
    <row r="19" spans="1:13" ht="19.2" x14ac:dyDescent="0.5">
      <c r="C19" s="4"/>
      <c r="D19" s="4"/>
      <c r="G19" s="4"/>
      <c r="H19" s="4"/>
      <c r="I19" s="18"/>
      <c r="K19" s="16"/>
      <c r="L19" s="16"/>
    </row>
    <row r="20" spans="1:13" ht="19.2" x14ac:dyDescent="0.5">
      <c r="C20" s="4"/>
      <c r="D20" s="4"/>
      <c r="G20" s="4"/>
      <c r="H20" s="4"/>
      <c r="I20" s="18"/>
      <c r="K20" s="16"/>
      <c r="L20" s="16"/>
    </row>
    <row r="21" spans="1:13" ht="19.2" x14ac:dyDescent="0.5">
      <c r="C21" s="9"/>
      <c r="D21" s="4"/>
      <c r="G21" s="4"/>
      <c r="H21" s="4"/>
      <c r="I21" s="18"/>
      <c r="K21" s="16"/>
      <c r="L21" s="16"/>
    </row>
    <row r="22" spans="1:13" ht="19.2" x14ac:dyDescent="0.5">
      <c r="C22" s="4"/>
      <c r="D22" s="4"/>
      <c r="G22" s="4"/>
      <c r="H22" s="4"/>
      <c r="I22" s="18"/>
      <c r="K22" s="16"/>
      <c r="L22" s="16"/>
    </row>
    <row r="23" spans="1:13" ht="19.2" x14ac:dyDescent="0.5">
      <c r="C23" s="4"/>
      <c r="D23" s="4"/>
      <c r="G23" s="4"/>
      <c r="H23" s="4"/>
      <c r="I23" s="18"/>
      <c r="K23" s="16"/>
      <c r="L23" s="16"/>
    </row>
    <row r="24" spans="1:13" ht="19.2" x14ac:dyDescent="0.5">
      <c r="C24" s="4"/>
      <c r="D24" s="4"/>
      <c r="G24" s="4"/>
      <c r="H24" s="4"/>
      <c r="I24" s="18"/>
      <c r="K24" s="16"/>
      <c r="L24" s="16"/>
    </row>
    <row r="25" spans="1:13" ht="19.2" x14ac:dyDescent="0.5">
      <c r="C25" s="4"/>
      <c r="D25" s="4"/>
      <c r="G25" s="4"/>
      <c r="H25" s="4"/>
      <c r="I25" s="18"/>
      <c r="K25" s="16"/>
      <c r="L25" s="16"/>
    </row>
    <row r="26" spans="1:13" ht="19.2" x14ac:dyDescent="0.5">
      <c r="C26" s="4"/>
      <c r="D26" s="4"/>
      <c r="G26" s="4"/>
      <c r="H26" s="4"/>
      <c r="I26" s="18"/>
      <c r="K26" s="16"/>
      <c r="L26" s="16"/>
    </row>
    <row r="27" spans="1:13" ht="19.2" x14ac:dyDescent="0.5">
      <c r="C27" s="4"/>
      <c r="D27" s="4"/>
      <c r="G27" s="4"/>
      <c r="H27" s="4"/>
      <c r="I27" s="18"/>
      <c r="K27" s="16"/>
      <c r="L27" s="16"/>
    </row>
    <row r="28" spans="1:13" ht="19.2" x14ac:dyDescent="0.5">
      <c r="C28" s="4"/>
      <c r="D28" s="4"/>
      <c r="G28" s="7"/>
      <c r="H28" s="4"/>
      <c r="I28" s="18"/>
      <c r="K28" s="16"/>
      <c r="L28" s="16"/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f3a3f4af-9df9-4e1d-8c69-a33c6e733a58"/>
    <ds:schemaRef ds:uri="http://purl.org/dc/terms/"/>
    <ds:schemaRef ds:uri="http://schemas.microsoft.com/office/2006/metadata/properties"/>
    <ds:schemaRef ds:uri="http://schemas.microsoft.com/office/infopath/2007/PartnerControls"/>
    <ds:schemaRef ds:uri="f6c8b9c6-be5c-47cb-9f06-60e2bd81f763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93E1BCB-8990-4C8D-A5DE-7DDE07814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2025-10-13T09:34:40Z</cp:lastPrinted>
  <dcterms:created xsi:type="dcterms:W3CDTF">2020-05-22T08:08:16Z</dcterms:created>
  <dcterms:modified xsi:type="dcterms:W3CDTF">2025-10-13T09:40:31Z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