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88" documentId="8_{9BF23CD5-AA5B-42D8-9B7B-2E4F67E41BD7}" xr6:coauthVersionLast="47" xr6:coauthVersionMax="47" xr10:uidLastSave="{D180A3FD-E104-468C-B559-7AEC438F428D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Statistics!$A$1:$M$20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5" i="1"/>
  <c r="P31" i="1"/>
  <c r="R31" i="1" s="1"/>
  <c r="Z31" i="1" s="1"/>
  <c r="P30" i="1"/>
  <c r="R30" i="1"/>
  <c r="Z30" i="1" s="1"/>
  <c r="R25" i="1"/>
  <c r="P24" i="1"/>
  <c r="P25" i="1"/>
  <c r="Z25" i="1"/>
  <c r="Z24" i="1"/>
  <c r="R24" i="1"/>
  <c r="R17" i="1" l="1"/>
  <c r="Z17" i="1" s="1"/>
  <c r="R16" i="1"/>
  <c r="Z16" i="1" s="1"/>
  <c r="R15" i="1"/>
  <c r="Z15" i="1" s="1"/>
  <c r="R14" i="1"/>
  <c r="Z14" i="1" s="1"/>
  <c r="R13" i="1"/>
  <c r="Z13" i="1" s="1"/>
  <c r="R12" i="1"/>
  <c r="Z12" i="1" s="1"/>
  <c r="R11" i="1"/>
  <c r="Z11" i="1" s="1"/>
  <c r="R10" i="1"/>
  <c r="Z10" i="1" s="1"/>
  <c r="R9" i="1"/>
  <c r="Z9" i="1" s="1"/>
  <c r="R8" i="1"/>
  <c r="Z8" i="1" s="1"/>
  <c r="R7" i="1"/>
  <c r="Z7" i="1" s="1"/>
  <c r="Z6" i="1"/>
  <c r="Z5" i="1"/>
  <c r="R4" i="1"/>
  <c r="Z4" i="1" s="1"/>
  <c r="F18" i="1" l="1"/>
  <c r="U18" i="1"/>
  <c r="G18" i="1"/>
  <c r="D18" i="1"/>
  <c r="E18" i="1"/>
  <c r="I18" i="1"/>
  <c r="J18" i="1"/>
  <c r="K18" i="1"/>
  <c r="L18" i="1"/>
  <c r="M18" i="1"/>
  <c r="N18" i="1"/>
  <c r="W18" i="1"/>
  <c r="X18" i="1"/>
  <c r="T18" i="1"/>
  <c r="AA18" i="1"/>
  <c r="Z18" i="1" l="1"/>
  <c r="R18" i="1"/>
</calcChain>
</file>

<file path=xl/sharedStrings.xml><?xml version="1.0" encoding="utf-8"?>
<sst xmlns="http://schemas.openxmlformats.org/spreadsheetml/2006/main" count="167" uniqueCount="69">
  <si>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</si>
  <si>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</si>
  <si>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</si>
  <si>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</si>
  <si>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</si>
  <si>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</si>
  <si>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</si>
  <si>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</si>
  <si>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</si>
  <si>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</si>
  <si>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</si>
  <si>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</si>
  <si>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</si>
  <si>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</si>
  <si>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</si>
  <si>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</si>
  <si>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</si>
  <si>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</si>
  <si>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</si>
  <si>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</si>
  <si>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</si>
  <si>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</si>
  <si>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</si>
  <si>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</si>
  <si>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</si>
  <si>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</si>
  <si>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</si>
  <si>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</si>
  <si>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130010</t>
  </si>
  <si>
    <t>Abbots Langley</t>
  </si>
  <si>
    <t>130570</t>
  </si>
  <si>
    <t>Bushey</t>
  </si>
  <si>
    <t>130580</t>
  </si>
  <si>
    <t>Bushey Heath</t>
  </si>
  <si>
    <t>131500</t>
  </si>
  <si>
    <t>Langleybury</t>
  </si>
  <si>
    <t>131520</t>
  </si>
  <si>
    <t>Leavesden</t>
  </si>
  <si>
    <t>131951</t>
  </si>
  <si>
    <t>131960</t>
  </si>
  <si>
    <t>Oxhey, St Matthew</t>
  </si>
  <si>
    <t>132730</t>
  </si>
  <si>
    <t>Watford, Christ Church</t>
  </si>
  <si>
    <t>132740</t>
  </si>
  <si>
    <t>Watford, St Andrew</t>
  </si>
  <si>
    <t>132760</t>
  </si>
  <si>
    <t>Watford, St John</t>
  </si>
  <si>
    <t>132761</t>
  </si>
  <si>
    <t>Watford, St Luke</t>
  </si>
  <si>
    <t>132770</t>
  </si>
  <si>
    <t>Watford</t>
  </si>
  <si>
    <t>132780</t>
  </si>
  <si>
    <t>Watford, St Michael</t>
  </si>
  <si>
    <t>132781</t>
  </si>
  <si>
    <t>Watford, St Peter</t>
  </si>
  <si>
    <t>Oxhey, All Saints</t>
  </si>
  <si>
    <t>South Oxhey and Carpenders Park</t>
  </si>
  <si>
    <t>2026 Parish Share - Watford Deanery</t>
  </si>
  <si>
    <t>Parish Share 2026 £</t>
  </si>
  <si>
    <t>Parish Share 2025</t>
  </si>
  <si>
    <t>Share Value= 273.07</t>
  </si>
  <si>
    <t>60% of USA</t>
  </si>
  <si>
    <t>40% of ER</t>
  </si>
  <si>
    <t>Revised</t>
  </si>
  <si>
    <t>Impact of Restructuring£</t>
  </si>
  <si>
    <t>Ministry Support After Moderation £</t>
  </si>
  <si>
    <t>Ministry Support Requested</t>
  </si>
  <si>
    <t>Original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</si>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</sst>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8" borderId="1" xfId="0" applyNumberFormat="1" applyFont="1" applyFill="1" applyBorder="1"/>
    <xf numFmtId="3" fontId="12" fillId="0" borderId="0" xfId="0" applyNumberFormat="1" applyFont="1"/>
    <xf numFmtId="2" fontId="10" fillId="6" borderId="1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3" fontId="1" fillId="9" borderId="7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3" fontId="0" fillId="0" borderId="2" xfId="0" applyNumberFormat="1" applyBorder="1"/>
    <xf numFmtId="3" fontId="12" fillId="5" borderId="0" xfId="0" applyNumberFormat="1" applyFont="1" applyFill="1"/>
    <xf numFmtId="2" fontId="10" fillId="0" borderId="0" xfId="0" applyNumberFormat="1" applyFont="1"/>
    <xf numFmtId="2" fontId="10" fillId="4" borderId="0" xfId="0" applyNumberFormat="1" applyFont="1" applyFill="1"/>
    <xf numFmtId="166" fontId="0" fillId="0" borderId="0" xfId="0" applyNumberFormat="1"/>
    <xf numFmtId="9" fontId="0" fillId="0" borderId="0" xfId="0" applyNumberFormat="1"/>
    <xf numFmtId="2" fontId="10" fillId="6" borderId="9" xfId="0" applyNumberFormat="1" applyFont="1" applyFill="1" applyBorder="1"/>
    <xf numFmtId="2" fontId="10" fillId="6" borderId="10" xfId="0" applyNumberFormat="1" applyFont="1" applyFill="1" applyBorder="1"/>
    <xf numFmtId="3" fontId="1" fillId="6" borderId="11" xfId="0" applyNumberFormat="1" applyFont="1" applyFill="1" applyBorder="1"/>
    <xf numFmtId="1" fontId="10" fillId="4" borderId="9" xfId="0" applyNumberFormat="1" applyFont="1" applyFill="1" applyBorder="1"/>
    <xf numFmtId="2" fontId="10" fillId="4" borderId="10" xfId="0" applyNumberFormat="1" applyFont="1" applyFill="1" applyBorder="1"/>
    <xf numFmtId="0" fontId="10" fillId="4" borderId="10" xfId="0" applyFont="1" applyFill="1" applyBorder="1"/>
    <xf numFmtId="3" fontId="10" fillId="4" borderId="10" xfId="0" applyNumberFormat="1" applyFont="1" applyFill="1" applyBorder="1"/>
    <xf numFmtId="165" fontId="10" fillId="4" borderId="10" xfId="0" applyNumberFormat="1" applyFont="1" applyFill="1" applyBorder="1"/>
    <xf numFmtId="3" fontId="1" fillId="4" borderId="11" xfId="0" applyNumberFormat="1" applyFont="1" applyFill="1" applyBorder="1"/>
    <xf numFmtId="165" fontId="10" fillId="7" borderId="9" xfId="0" applyNumberFormat="1" applyFont="1" applyFill="1" applyBorder="1"/>
    <xf numFmtId="165" fontId="10" fillId="7" borderId="11" xfId="0" applyNumberFormat="1" applyFont="1" applyFill="1" applyBorder="1"/>
    <xf numFmtId="3" fontId="1" fillId="9" borderId="8" xfId="0" applyNumberFormat="1" applyFont="1" applyFill="1" applyBorder="1"/>
    <xf numFmtId="165" fontId="10" fillId="8" borderId="9" xfId="0" applyNumberFormat="1" applyFont="1" applyFill="1" applyBorder="1"/>
    <xf numFmtId="165" fontId="10" fillId="8" borderId="11" xfId="0" applyNumberFormat="1" applyFont="1" applyFill="1" applyBorder="1"/>
    <xf numFmtId="3" fontId="1" fillId="0" borderId="9" xfId="0" applyNumberFormat="1" applyFont="1" applyBorder="1"/>
    <xf numFmtId="3" fontId="0" fillId="0" borderId="11" xfId="0" applyNumberFormat="1" applyBorder="1"/>
    <xf numFmtId="49" fontId="8" fillId="4" borderId="0" xfId="0" applyNumberFormat="1" applyFont="1" applyFill="1" applyAlignment="1">
      <alignment wrapText="1"/>
    </xf>
    <xf numFmtId="3" fontId="1" fillId="4" borderId="0" xfId="0" applyNumberFormat="1" applyFont="1" applyFill="1"/>
    <xf numFmtId="49" fontId="8" fillId="4" borderId="3" xfId="0" applyNumberFormat="1" applyFont="1" applyFill="1" applyBorder="1" applyAlignment="1">
      <alignment wrapText="1"/>
    </xf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165" fontId="10" fillId="4" borderId="9" xfId="0" applyNumberFormat="1" applyFont="1" applyFill="1" applyBorder="1"/>
    <xf numFmtId="0" fontId="0" fillId="0" borderId="1" xfId="0" applyBorder="1"/>
    <xf numFmtId="2" fontId="10" fillId="0" borderId="2" xfId="0" applyNumberFormat="1" applyFont="1" applyBorder="1"/>
    <xf numFmtId="0" fontId="0" fillId="0" borderId="9" xfId="0" applyBorder="1"/>
    <xf numFmtId="2" fontId="10" fillId="0" borderId="11" xfId="0" applyNumberFormat="1" applyFont="1" applyBorder="1"/>
    <xf numFmtId="0" fontId="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1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L4" sqref="L4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664062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6" width="12.6640625" customWidth="1"/>
    <col min="17" max="17" width="2.88671875" customWidth="1"/>
    <col min="18" max="18" width="13.88671875" bestFit="1" customWidth="1"/>
    <col min="19" max="19" width="2.88671875" customWidth="1"/>
    <col min="20" max="20" width="9.109375" customWidth="1"/>
    <col min="21" max="21" width="12.6640625" customWidth="1"/>
    <col min="22" max="22" width="3.6640625" customWidth="1"/>
    <col min="23" max="24" width="12.5546875" customWidth="1"/>
    <col min="25" max="25" width="2.44140625" customWidth="1"/>
    <col min="26" max="26" width="13.5546875" customWidth="1"/>
    <col min="27" max="27" width="13.88671875" customWidth="1"/>
  </cols>
  <sheetData>
    <row r="1" spans="1:30" ht="18" x14ac:dyDescent="0.35">
      <c r="A1" s="29" t="s">
        <v>57</v>
      </c>
    </row>
    <row r="2" spans="1:30" ht="18" x14ac:dyDescent="0.35">
      <c r="B2" s="29" t="s">
        <v>1</v>
      </c>
      <c r="D2" s="94" t="s">
        <v>0</v>
      </c>
      <c r="E2" s="95"/>
      <c r="F2" s="95"/>
      <c r="G2" s="96"/>
      <c r="I2" s="94" t="s">
        <v>2</v>
      </c>
      <c r="J2" s="100"/>
      <c r="K2" s="100"/>
      <c r="L2" s="100"/>
      <c r="M2" s="100"/>
      <c r="N2" s="99"/>
      <c r="O2" s="27"/>
      <c r="P2" s="27"/>
      <c r="Q2" s="27"/>
      <c r="R2" s="50" t="s">
        <v>27</v>
      </c>
      <c r="S2" s="27"/>
      <c r="T2" s="45" t="s">
        <v>20</v>
      </c>
      <c r="U2" s="46"/>
      <c r="W2" s="94" t="s">
        <v>18</v>
      </c>
      <c r="X2" s="99"/>
      <c r="Z2" s="45" t="s">
        <v>21</v>
      </c>
      <c r="AA2" s="47"/>
    </row>
    <row r="3" spans="1:30" ht="55.5" customHeight="1" x14ac:dyDescent="0.3">
      <c r="A3" t="s">
        <v>10</v>
      </c>
      <c r="B3" t="s">
        <v>1</v>
      </c>
      <c r="D3" s="33" t="s">
        <v>13</v>
      </c>
      <c r="E3" s="34" t="s">
        <v>14</v>
      </c>
      <c r="F3" s="34" t="s">
        <v>24</v>
      </c>
      <c r="G3" s="35" t="s">
        <v>15</v>
      </c>
      <c r="H3" s="1"/>
      <c r="I3" s="36" t="s">
        <v>4</v>
      </c>
      <c r="J3" s="37" t="s">
        <v>3</v>
      </c>
      <c r="K3" s="37" t="s">
        <v>5</v>
      </c>
      <c r="L3" s="37" t="s">
        <v>68</v>
      </c>
      <c r="M3" s="38" t="s">
        <v>9</v>
      </c>
      <c r="N3" s="39" t="s">
        <v>11</v>
      </c>
      <c r="O3" s="83"/>
      <c r="P3" s="83"/>
      <c r="Q3" s="1"/>
      <c r="R3" s="40" t="s">
        <v>26</v>
      </c>
      <c r="S3" s="1"/>
      <c r="T3" s="41" t="s">
        <v>19</v>
      </c>
      <c r="U3" s="42" t="s">
        <v>25</v>
      </c>
      <c r="W3" s="43" t="s">
        <v>16</v>
      </c>
      <c r="X3" s="44" t="s">
        <v>17</v>
      </c>
      <c r="Z3" s="48" t="s">
        <v>58</v>
      </c>
      <c r="AA3" s="49" t="s">
        <v>59</v>
      </c>
    </row>
    <row r="4" spans="1:30" ht="15.6" x14ac:dyDescent="0.3">
      <c r="A4" s="20" t="s">
        <v>28</v>
      </c>
      <c r="B4" s="20" t="s">
        <v>29</v>
      </c>
      <c r="C4" s="63">
        <v>1</v>
      </c>
      <c r="D4" s="55">
        <v>1</v>
      </c>
      <c r="E4" s="56"/>
      <c r="F4" s="56"/>
      <c r="G4" s="57">
        <v>37419.978794730479</v>
      </c>
      <c r="I4" s="60">
        <v>121.86666666666666</v>
      </c>
      <c r="J4" s="64">
        <v>1.76</v>
      </c>
      <c r="K4" s="21">
        <v>214</v>
      </c>
      <c r="L4" s="22">
        <v>58420.436887773831</v>
      </c>
      <c r="M4" s="23">
        <v>0</v>
      </c>
      <c r="N4" s="24">
        <v>58420</v>
      </c>
      <c r="O4" s="84"/>
      <c r="P4" s="84"/>
      <c r="Q4" s="28"/>
      <c r="R4" s="58">
        <f t="shared" ref="R4:R17" si="0">N4+G4</f>
        <v>95839.978794730472</v>
      </c>
      <c r="S4" s="28"/>
      <c r="T4" s="51"/>
      <c r="U4" s="52"/>
      <c r="V4" s="25"/>
      <c r="W4" s="53">
        <v>-2064</v>
      </c>
      <c r="X4" s="26" t="s">
        <v>12</v>
      </c>
      <c r="Y4" s="20"/>
      <c r="Z4" s="59">
        <f t="shared" ref="Z4:Z17" si="1">SUM(R4:X4)</f>
        <v>93775.978794730472</v>
      </c>
      <c r="AA4" s="61">
        <v>89330.969101494717</v>
      </c>
      <c r="AB4" s="2"/>
      <c r="AC4" s="2"/>
      <c r="AD4" s="2"/>
    </row>
    <row r="5" spans="1:30" ht="15.6" x14ac:dyDescent="0.3">
      <c r="A5" s="20" t="s">
        <v>30</v>
      </c>
      <c r="B5" s="20" t="s">
        <v>31</v>
      </c>
      <c r="C5" s="63">
        <v>1</v>
      </c>
      <c r="D5" s="55">
        <v>1</v>
      </c>
      <c r="E5" s="56"/>
      <c r="F5" s="56"/>
      <c r="G5" s="57">
        <v>37419.978794730479</v>
      </c>
      <c r="I5" s="60">
        <v>76.666666666666671</v>
      </c>
      <c r="J5" s="64">
        <v>1.5</v>
      </c>
      <c r="K5" s="21">
        <v>115</v>
      </c>
      <c r="L5" s="22">
        <v>31402.921151446702</v>
      </c>
      <c r="M5" s="23">
        <v>10053.888437278285</v>
      </c>
      <c r="N5" s="24">
        <v>41456.809588724987</v>
      </c>
      <c r="O5" s="84">
        <v>-2078</v>
      </c>
      <c r="P5" s="84"/>
      <c r="Q5" s="28"/>
      <c r="R5" s="58">
        <f>N5+G5+O5</f>
        <v>76798.788383455467</v>
      </c>
      <c r="S5" s="28"/>
      <c r="T5" s="51"/>
      <c r="U5" s="52"/>
      <c r="V5" s="25"/>
      <c r="W5" s="53"/>
      <c r="X5" s="26" t="s">
        <v>12</v>
      </c>
      <c r="Y5" s="20"/>
      <c r="Z5" s="59">
        <f t="shared" si="1"/>
        <v>76798.788383455467</v>
      </c>
      <c r="AA5" s="61">
        <v>81846.596935499983</v>
      </c>
      <c r="AB5" s="2"/>
      <c r="AC5" s="2"/>
      <c r="AD5" s="2"/>
    </row>
    <row r="6" spans="1:30" ht="15.6" x14ac:dyDescent="0.3">
      <c r="A6" s="20" t="s">
        <v>32</v>
      </c>
      <c r="B6" s="20" t="s">
        <v>33</v>
      </c>
      <c r="C6" s="63">
        <v>1</v>
      </c>
      <c r="D6" s="55">
        <v>1</v>
      </c>
      <c r="E6" s="56"/>
      <c r="F6" s="56"/>
      <c r="G6" s="57">
        <v>37419.978794730479</v>
      </c>
      <c r="I6" s="60">
        <v>42.400000000000006</v>
      </c>
      <c r="J6" s="64">
        <v>1</v>
      </c>
      <c r="K6" s="21">
        <v>42</v>
      </c>
      <c r="L6" s="22">
        <v>11468.892942267492</v>
      </c>
      <c r="M6" s="23">
        <v>-1590.2490586699951</v>
      </c>
      <c r="N6" s="24">
        <v>9878.6438835974968</v>
      </c>
      <c r="O6" s="84">
        <v>2078</v>
      </c>
      <c r="P6" s="84"/>
      <c r="Q6" s="28"/>
      <c r="R6" s="58">
        <f>N6+G6+O6</f>
        <v>49376.622678327978</v>
      </c>
      <c r="S6" s="28"/>
      <c r="T6" s="51">
        <v>-2000</v>
      </c>
      <c r="U6" s="52"/>
      <c r="V6" s="25"/>
      <c r="W6" s="53" t="s">
        <v>12</v>
      </c>
      <c r="X6" s="26" t="s">
        <v>12</v>
      </c>
      <c r="Y6" s="20"/>
      <c r="Z6" s="59">
        <f t="shared" si="1"/>
        <v>47376.622678327978</v>
      </c>
      <c r="AA6" s="61">
        <v>48186.278165249998</v>
      </c>
      <c r="AB6" s="2"/>
      <c r="AC6" s="2"/>
      <c r="AD6" s="2"/>
    </row>
    <row r="7" spans="1:30" ht="15.6" x14ac:dyDescent="0.3">
      <c r="A7" s="20" t="s">
        <v>34</v>
      </c>
      <c r="B7" s="20" t="s">
        <v>35</v>
      </c>
      <c r="C7" s="63">
        <v>0.5</v>
      </c>
      <c r="D7" s="55">
        <v>0.29041095890410962</v>
      </c>
      <c r="E7" s="56"/>
      <c r="F7" s="56">
        <v>0.20958904109589041</v>
      </c>
      <c r="G7" s="57">
        <v>18350.947681844045</v>
      </c>
      <c r="I7" s="60">
        <v>47.466666666666669</v>
      </c>
      <c r="J7" s="64">
        <v>1.25</v>
      </c>
      <c r="K7" s="21">
        <v>59</v>
      </c>
      <c r="L7" s="22">
        <v>16106.569048498392</v>
      </c>
      <c r="M7" s="23">
        <v>3652.7659515016076</v>
      </c>
      <c r="N7" s="24">
        <v>19759.334999999999</v>
      </c>
      <c r="O7" s="84"/>
      <c r="P7" s="84"/>
      <c r="Q7" s="28"/>
      <c r="R7" s="58">
        <f t="shared" si="0"/>
        <v>38110.282681844044</v>
      </c>
      <c r="S7" s="28"/>
      <c r="T7" s="51"/>
      <c r="U7" s="52"/>
      <c r="V7" s="25"/>
      <c r="W7" s="53" t="s">
        <v>12</v>
      </c>
      <c r="X7" s="26" t="s">
        <v>12</v>
      </c>
      <c r="Y7" s="20"/>
      <c r="Z7" s="59">
        <f t="shared" si="1"/>
        <v>38110.282681844044</v>
      </c>
      <c r="AA7" s="61">
        <v>37298.015558688261</v>
      </c>
      <c r="AB7" s="2"/>
      <c r="AC7" s="2"/>
      <c r="AD7" s="2"/>
    </row>
    <row r="8" spans="1:30" ht="15.6" x14ac:dyDescent="0.3">
      <c r="A8" s="20" t="s">
        <v>36</v>
      </c>
      <c r="B8" s="20" t="s">
        <v>37</v>
      </c>
      <c r="C8" s="63">
        <v>1</v>
      </c>
      <c r="D8" s="55">
        <v>1</v>
      </c>
      <c r="E8" s="56"/>
      <c r="F8" s="56"/>
      <c r="G8" s="57">
        <v>37419.978794730479</v>
      </c>
      <c r="I8" s="60">
        <v>72</v>
      </c>
      <c r="J8" s="64">
        <v>0.8</v>
      </c>
      <c r="K8" s="21">
        <v>58</v>
      </c>
      <c r="L8" s="22">
        <v>15833.576352761131</v>
      </c>
      <c r="M8" s="23">
        <v>552.21364723887018</v>
      </c>
      <c r="N8" s="24">
        <v>16385.79</v>
      </c>
      <c r="O8" s="84"/>
      <c r="P8" s="84"/>
      <c r="Q8" s="28"/>
      <c r="R8" s="58">
        <f t="shared" si="0"/>
        <v>53805.76879473048</v>
      </c>
      <c r="S8" s="28"/>
      <c r="T8" s="51"/>
      <c r="U8" s="52"/>
      <c r="V8" s="25"/>
      <c r="W8" s="53" t="s">
        <v>12</v>
      </c>
      <c r="X8" s="26"/>
      <c r="Y8" s="20"/>
      <c r="Z8" s="59">
        <f t="shared" si="1"/>
        <v>53805.76879473048</v>
      </c>
      <c r="AA8" s="61">
        <v>55456.05</v>
      </c>
      <c r="AB8" s="2"/>
      <c r="AC8" s="2"/>
      <c r="AD8" s="2"/>
    </row>
    <row r="9" spans="1:30" ht="15.6" x14ac:dyDescent="0.3">
      <c r="A9" s="20" t="s">
        <v>38</v>
      </c>
      <c r="B9" s="20" t="s">
        <v>56</v>
      </c>
      <c r="C9" s="63">
        <v>1</v>
      </c>
      <c r="D9" s="55">
        <v>1</v>
      </c>
      <c r="E9" s="56"/>
      <c r="F9" s="56"/>
      <c r="G9" s="57">
        <v>37419.978794730479</v>
      </c>
      <c r="I9" s="60">
        <v>36.6</v>
      </c>
      <c r="J9" s="64">
        <v>0.5</v>
      </c>
      <c r="K9" s="21">
        <v>18</v>
      </c>
      <c r="L9" s="22">
        <v>4913.8685232706957</v>
      </c>
      <c r="M9" s="23">
        <v>387.41647672930412</v>
      </c>
      <c r="N9" s="24">
        <v>5301.2849999999999</v>
      </c>
      <c r="O9" s="84"/>
      <c r="P9" s="84"/>
      <c r="Q9" s="28"/>
      <c r="R9" s="58">
        <f t="shared" si="0"/>
        <v>42721.263794730476</v>
      </c>
      <c r="S9" s="28"/>
      <c r="T9" s="51"/>
      <c r="U9" s="52"/>
      <c r="V9" s="25"/>
      <c r="W9" s="53"/>
      <c r="X9" s="26"/>
      <c r="Y9" s="20"/>
      <c r="Z9" s="59">
        <f t="shared" si="1"/>
        <v>42721.263794730476</v>
      </c>
      <c r="AA9" s="61">
        <v>43788.15</v>
      </c>
      <c r="AB9" s="2"/>
      <c r="AC9" s="2"/>
      <c r="AD9" s="2"/>
    </row>
    <row r="10" spans="1:30" ht="15.6" x14ac:dyDescent="0.3">
      <c r="A10" s="20" t="s">
        <v>39</v>
      </c>
      <c r="B10" s="20" t="s">
        <v>40</v>
      </c>
      <c r="C10" s="63">
        <v>1</v>
      </c>
      <c r="D10" s="55">
        <v>0</v>
      </c>
      <c r="E10" s="56">
        <v>1</v>
      </c>
      <c r="F10" s="56"/>
      <c r="G10" s="57">
        <v>28064.984096047861</v>
      </c>
      <c r="I10" s="60">
        <v>46.533333333333331</v>
      </c>
      <c r="J10" s="64">
        <v>1.2</v>
      </c>
      <c r="K10" s="21">
        <v>56</v>
      </c>
      <c r="L10" s="22">
        <v>15287.590961286609</v>
      </c>
      <c r="M10" s="23">
        <v>-4100.7623300391078</v>
      </c>
      <c r="N10" s="24">
        <v>11186.828631247501</v>
      </c>
      <c r="O10" s="84"/>
      <c r="P10" s="84"/>
      <c r="Q10" s="28"/>
      <c r="R10" s="58">
        <f t="shared" si="0"/>
        <v>39251.812727295364</v>
      </c>
      <c r="S10" s="28"/>
      <c r="T10" s="51"/>
      <c r="U10" s="52"/>
      <c r="V10" s="25"/>
      <c r="W10" s="53" t="s">
        <v>12</v>
      </c>
      <c r="X10" s="26"/>
      <c r="Y10" s="20"/>
      <c r="Z10" s="59">
        <f t="shared" si="1"/>
        <v>39251.812727295364</v>
      </c>
      <c r="AA10" s="61">
        <v>46241.690818058225</v>
      </c>
      <c r="AB10" s="2"/>
      <c r="AC10" s="2"/>
      <c r="AD10" s="2"/>
    </row>
    <row r="11" spans="1:30" ht="15.6" x14ac:dyDescent="0.3">
      <c r="A11" s="20" t="s">
        <v>41</v>
      </c>
      <c r="B11" s="20" t="s">
        <v>42</v>
      </c>
      <c r="C11" s="63">
        <v>0.5</v>
      </c>
      <c r="D11" s="55">
        <v>0.5</v>
      </c>
      <c r="E11" s="56"/>
      <c r="F11" s="56"/>
      <c r="G11" s="57">
        <v>18709.98939736524</v>
      </c>
      <c r="I11" s="60">
        <v>30.533333333333335</v>
      </c>
      <c r="J11" s="64">
        <v>1.1000000000000001</v>
      </c>
      <c r="K11" s="21">
        <v>34</v>
      </c>
      <c r="L11" s="22">
        <v>9281.7516550668697</v>
      </c>
      <c r="M11" s="23">
        <v>3973.2658449331302</v>
      </c>
      <c r="N11" s="24">
        <v>13255.0175</v>
      </c>
      <c r="O11" s="84"/>
      <c r="P11" s="84"/>
      <c r="Q11" s="28"/>
      <c r="R11" s="58">
        <f t="shared" si="0"/>
        <v>31965.006897365238</v>
      </c>
      <c r="S11" s="28"/>
      <c r="T11" s="51"/>
      <c r="U11" s="52"/>
      <c r="V11" s="25"/>
      <c r="W11" s="53" t="s">
        <v>12</v>
      </c>
      <c r="X11" s="26"/>
      <c r="Y11" s="20"/>
      <c r="Z11" s="59">
        <f t="shared" si="1"/>
        <v>31965.006897365238</v>
      </c>
      <c r="AA11" s="61">
        <v>33056.574999999997</v>
      </c>
      <c r="AB11" s="2"/>
      <c r="AC11" s="2"/>
      <c r="AD11" s="2"/>
    </row>
    <row r="12" spans="1:30" ht="15.6" x14ac:dyDescent="0.3">
      <c r="A12" s="20" t="s">
        <v>43</v>
      </c>
      <c r="B12" s="20" t="s">
        <v>44</v>
      </c>
      <c r="C12" s="63">
        <v>1</v>
      </c>
      <c r="D12" s="55">
        <v>1</v>
      </c>
      <c r="E12" s="56"/>
      <c r="F12" s="56"/>
      <c r="G12" s="57">
        <v>37419.978794730479</v>
      </c>
      <c r="I12" s="60">
        <v>51.133333333333333</v>
      </c>
      <c r="J12" s="64">
        <v>1.3</v>
      </c>
      <c r="K12" s="21">
        <v>66</v>
      </c>
      <c r="L12" s="22">
        <v>18017.517918659218</v>
      </c>
      <c r="M12" s="23">
        <v>-866.07976865921592</v>
      </c>
      <c r="N12" s="24">
        <v>17151.438150000002</v>
      </c>
      <c r="O12" s="84"/>
      <c r="P12" s="84"/>
      <c r="Q12" s="28"/>
      <c r="R12" s="58">
        <f t="shared" si="0"/>
        <v>54571.416944730481</v>
      </c>
      <c r="S12" s="28"/>
      <c r="T12" s="51"/>
      <c r="U12" s="52"/>
      <c r="V12" s="25"/>
      <c r="W12" s="53" t="s">
        <v>12</v>
      </c>
      <c r="X12" s="26"/>
      <c r="Y12" s="20"/>
      <c r="Z12" s="59">
        <f t="shared" si="1"/>
        <v>54571.416944730481</v>
      </c>
      <c r="AA12" s="61">
        <v>51053.090804047213</v>
      </c>
      <c r="AB12" s="2"/>
      <c r="AC12" s="2"/>
      <c r="AD12" s="2"/>
    </row>
    <row r="13" spans="1:30" ht="15.6" x14ac:dyDescent="0.3">
      <c r="A13" s="20" t="s">
        <v>45</v>
      </c>
      <c r="B13" s="20" t="s">
        <v>46</v>
      </c>
      <c r="C13" s="63">
        <v>0.75</v>
      </c>
      <c r="D13" s="55">
        <v>0.75</v>
      </c>
      <c r="E13" s="56"/>
      <c r="F13" s="56"/>
      <c r="G13" s="57">
        <v>28064.984096047861</v>
      </c>
      <c r="I13" s="60">
        <v>44.13333333333334</v>
      </c>
      <c r="J13" s="64">
        <v>0.9</v>
      </c>
      <c r="K13" s="21">
        <v>40</v>
      </c>
      <c r="L13" s="22">
        <v>10919.707829490435</v>
      </c>
      <c r="M13" s="23">
        <v>242.86588279081661</v>
      </c>
      <c r="N13" s="24">
        <v>11162.573712281252</v>
      </c>
      <c r="O13" s="84"/>
      <c r="P13" s="84"/>
      <c r="Q13" s="28"/>
      <c r="R13" s="58">
        <f t="shared" si="0"/>
        <v>39227.557808329111</v>
      </c>
      <c r="S13" s="28"/>
      <c r="T13" s="51"/>
      <c r="U13" s="52"/>
      <c r="V13" s="25"/>
      <c r="W13" s="53" t="s">
        <v>12</v>
      </c>
      <c r="X13" s="26"/>
      <c r="Y13" s="20"/>
      <c r="Z13" s="59">
        <f t="shared" si="1"/>
        <v>39227.557808329111</v>
      </c>
      <c r="AA13" s="61">
        <v>40405.965091874998</v>
      </c>
      <c r="AB13" s="2"/>
      <c r="AC13" s="2"/>
      <c r="AD13" s="2"/>
    </row>
    <row r="14" spans="1:30" ht="15.6" x14ac:dyDescent="0.3">
      <c r="A14" s="20" t="s">
        <v>47</v>
      </c>
      <c r="B14" s="20" t="s">
        <v>48</v>
      </c>
      <c r="C14" s="63">
        <v>1</v>
      </c>
      <c r="D14" s="55">
        <v>1</v>
      </c>
      <c r="E14" s="56"/>
      <c r="F14" s="56"/>
      <c r="G14" s="57">
        <v>37419.978794730479</v>
      </c>
      <c r="I14" s="60">
        <v>145.6</v>
      </c>
      <c r="J14" s="64">
        <v>1.8</v>
      </c>
      <c r="K14" s="21">
        <v>262</v>
      </c>
      <c r="L14" s="22">
        <v>71524.086283162353</v>
      </c>
      <c r="M14" s="23">
        <v>1721.8576412287512</v>
      </c>
      <c r="N14" s="24">
        <v>73245.943924391104</v>
      </c>
      <c r="O14" s="84"/>
      <c r="P14" s="84"/>
      <c r="Q14" s="28"/>
      <c r="R14" s="58">
        <f t="shared" si="0"/>
        <v>110665.92271912159</v>
      </c>
      <c r="S14" s="28"/>
      <c r="T14" s="51"/>
      <c r="U14" s="52"/>
      <c r="V14" s="25"/>
      <c r="W14" s="53" t="s">
        <v>12</v>
      </c>
      <c r="X14" s="26"/>
      <c r="Y14" s="20"/>
      <c r="Z14" s="59">
        <f t="shared" si="1"/>
        <v>110665.92271912159</v>
      </c>
      <c r="AA14" s="61">
        <v>115308.84360462221</v>
      </c>
      <c r="AB14" s="2"/>
      <c r="AC14" s="2"/>
      <c r="AD14" s="2"/>
    </row>
    <row r="15" spans="1:30" ht="15.6" x14ac:dyDescent="0.3">
      <c r="A15" s="20" t="s">
        <v>49</v>
      </c>
      <c r="B15" s="20" t="s">
        <v>50</v>
      </c>
      <c r="C15" s="63">
        <v>1</v>
      </c>
      <c r="D15" s="55">
        <v>1</v>
      </c>
      <c r="E15" s="56"/>
      <c r="F15" s="56"/>
      <c r="G15" s="57">
        <v>37419.978794730479</v>
      </c>
      <c r="I15" s="60">
        <v>103.66666666666667</v>
      </c>
      <c r="J15" s="64">
        <v>1.6</v>
      </c>
      <c r="K15" s="21">
        <v>166</v>
      </c>
      <c r="L15" s="22">
        <v>45316.787492385309</v>
      </c>
      <c r="M15" s="23">
        <v>1955.4174517252613</v>
      </c>
      <c r="N15" s="24">
        <v>47272.20494411057</v>
      </c>
      <c r="O15" s="84"/>
      <c r="P15" s="84"/>
      <c r="Q15" s="28"/>
      <c r="R15" s="58">
        <f t="shared" si="0"/>
        <v>84692.183738841049</v>
      </c>
      <c r="S15" s="28"/>
      <c r="T15" s="51"/>
      <c r="U15" s="52"/>
      <c r="V15" s="25"/>
      <c r="W15" s="53" t="s">
        <v>12</v>
      </c>
      <c r="X15" s="26"/>
      <c r="Y15" s="20"/>
      <c r="Z15" s="59">
        <f t="shared" si="1"/>
        <v>84692.183738841049</v>
      </c>
      <c r="AA15" s="61">
        <v>83613.417621053668</v>
      </c>
      <c r="AB15" s="2"/>
      <c r="AC15" s="2"/>
      <c r="AD15" s="2"/>
    </row>
    <row r="16" spans="1:30" ht="15.6" x14ac:dyDescent="0.3">
      <c r="A16" s="20" t="s">
        <v>51</v>
      </c>
      <c r="B16" s="20" t="s">
        <v>52</v>
      </c>
      <c r="C16" s="63">
        <v>1</v>
      </c>
      <c r="D16" s="55">
        <v>0.88767123287671235</v>
      </c>
      <c r="E16" s="56">
        <v>0.11232876712328767</v>
      </c>
      <c r="F16" s="56"/>
      <c r="G16" s="57">
        <v>36369.143773782569</v>
      </c>
      <c r="I16" s="60">
        <v>49.733333333333334</v>
      </c>
      <c r="J16" s="64">
        <v>1</v>
      </c>
      <c r="K16" s="21">
        <v>50</v>
      </c>
      <c r="L16" s="22">
        <v>13649.634786863044</v>
      </c>
      <c r="M16" s="23">
        <v>605.45072012445235</v>
      </c>
      <c r="N16" s="24">
        <v>14255.085506987496</v>
      </c>
      <c r="O16" s="84"/>
      <c r="P16" s="84"/>
      <c r="Q16" s="28"/>
      <c r="R16" s="58">
        <f t="shared" si="0"/>
        <v>50624.229280770065</v>
      </c>
      <c r="S16" s="28"/>
      <c r="T16" s="51"/>
      <c r="U16" s="52"/>
      <c r="V16" s="25"/>
      <c r="W16" s="53" t="s">
        <v>12</v>
      </c>
      <c r="X16" s="26"/>
      <c r="Y16" s="20"/>
      <c r="Z16" s="59">
        <f t="shared" si="1"/>
        <v>50624.229280770065</v>
      </c>
      <c r="AA16" s="61">
        <v>45571.633165249994</v>
      </c>
      <c r="AB16" s="2"/>
      <c r="AC16" s="2"/>
      <c r="AD16" s="2"/>
    </row>
    <row r="17" spans="1:30" ht="15.6" x14ac:dyDescent="0.3">
      <c r="A17" s="20" t="s">
        <v>53</v>
      </c>
      <c r="B17" s="20" t="s">
        <v>54</v>
      </c>
      <c r="C17" s="63">
        <v>1</v>
      </c>
      <c r="D17" s="55">
        <v>1</v>
      </c>
      <c r="E17" s="56"/>
      <c r="F17" s="56"/>
      <c r="G17" s="57">
        <v>37419.978794730479</v>
      </c>
      <c r="I17" s="60">
        <v>52.93333333333333</v>
      </c>
      <c r="J17" s="64">
        <v>1</v>
      </c>
      <c r="K17" s="21">
        <v>53</v>
      </c>
      <c r="L17" s="22">
        <v>14468.612874074826</v>
      </c>
      <c r="M17" s="23">
        <v>-1466.9626740748245</v>
      </c>
      <c r="N17" s="24">
        <v>13001.650200000002</v>
      </c>
      <c r="O17" s="84"/>
      <c r="P17" s="84"/>
      <c r="Q17" s="28"/>
      <c r="R17" s="58">
        <f t="shared" si="0"/>
        <v>50421.628994730483</v>
      </c>
      <c r="S17" s="28"/>
      <c r="T17" s="51"/>
      <c r="U17" s="52"/>
      <c r="V17" s="25"/>
      <c r="W17" s="53" t="s">
        <v>12</v>
      </c>
      <c r="X17" s="26" t="s">
        <v>12</v>
      </c>
      <c r="Y17" s="20"/>
      <c r="Z17" s="59">
        <f t="shared" si="1"/>
        <v>50421.628994730483</v>
      </c>
      <c r="AA17" s="61">
        <v>41340.83</v>
      </c>
      <c r="AB17" s="2"/>
      <c r="AC17" s="2"/>
      <c r="AD17" s="2"/>
    </row>
    <row r="18" spans="1:30" ht="15.6" x14ac:dyDescent="0.3">
      <c r="A18" s="20"/>
      <c r="B18" s="20"/>
      <c r="C18" s="20"/>
      <c r="D18" s="30">
        <f>SUM(D4:D17)</f>
        <v>11.428082191780822</v>
      </c>
      <c r="E18" s="31">
        <f>SUM(E4:E17)</f>
        <v>1.1123287671232878</v>
      </c>
      <c r="F18" s="31">
        <f>SUM(F4:F17)</f>
        <v>0.20958904109589041</v>
      </c>
      <c r="G18" s="31">
        <f>SUM(G4:G17)</f>
        <v>466339.85819766205</v>
      </c>
      <c r="H18" s="31"/>
      <c r="I18" s="31">
        <f t="shared" ref="I18:N18" si="2">SUM(I4:I17)</f>
        <v>921.26666666666665</v>
      </c>
      <c r="J18" s="31">
        <f t="shared" si="2"/>
        <v>16.71</v>
      </c>
      <c r="K18" s="31">
        <f t="shared" si="2"/>
        <v>1233</v>
      </c>
      <c r="L18" s="31">
        <f t="shared" si="2"/>
        <v>336611.95470700698</v>
      </c>
      <c r="M18" s="31">
        <f t="shared" si="2"/>
        <v>15121.088222107337</v>
      </c>
      <c r="N18" s="31">
        <f t="shared" si="2"/>
        <v>351732.60604134045</v>
      </c>
      <c r="O18" s="31"/>
      <c r="P18" s="31"/>
      <c r="Q18" s="31"/>
      <c r="R18" s="31">
        <f>SUM(R4:R17)</f>
        <v>818072.46423900244</v>
      </c>
      <c r="S18" s="31"/>
      <c r="T18" s="31">
        <f>SUM(T4:T17)</f>
        <v>-2000</v>
      </c>
      <c r="U18" s="31">
        <f>SUM(U4:U17)</f>
        <v>0</v>
      </c>
      <c r="V18" s="31"/>
      <c r="W18" s="31">
        <f>SUM(W4:W17)</f>
        <v>-2064</v>
      </c>
      <c r="X18" s="31">
        <f>SUM(X4:X17)</f>
        <v>0</v>
      </c>
      <c r="Y18" s="31"/>
      <c r="Z18" s="31">
        <f>SUM(Z4:Z17)</f>
        <v>814008.46423900244</v>
      </c>
      <c r="AA18" s="32">
        <f>SUM(AA4:AA17)</f>
        <v>812498.10586583905</v>
      </c>
    </row>
    <row r="20" spans="1:30" x14ac:dyDescent="0.3">
      <c r="D20" s="17"/>
      <c r="G20" s="2"/>
      <c r="M20" s="2"/>
      <c r="Z20" s="2"/>
    </row>
    <row r="21" spans="1:30" x14ac:dyDescent="0.3">
      <c r="M21" s="2"/>
      <c r="Z21" s="2"/>
      <c r="AA21" s="65"/>
    </row>
    <row r="22" spans="1:30" ht="18" x14ac:dyDescent="0.35">
      <c r="D22" s="94" t="s">
        <v>0</v>
      </c>
      <c r="E22" s="95"/>
      <c r="F22" s="95"/>
      <c r="G22" s="96"/>
      <c r="I22" s="97" t="s">
        <v>2</v>
      </c>
      <c r="J22" s="98"/>
      <c r="K22" s="98"/>
      <c r="L22" s="98"/>
      <c r="M22" s="98"/>
      <c r="N22" s="98"/>
      <c r="O22" s="98"/>
      <c r="P22" s="98"/>
      <c r="Q22" s="27"/>
      <c r="R22" s="50" t="s">
        <v>27</v>
      </c>
      <c r="S22" s="27"/>
      <c r="T22" s="45" t="s">
        <v>20</v>
      </c>
      <c r="U22" s="46"/>
      <c r="W22" s="94" t="s">
        <v>18</v>
      </c>
      <c r="X22" s="99"/>
      <c r="Z22" s="45" t="s">
        <v>21</v>
      </c>
      <c r="AA22" s="47"/>
    </row>
    <row r="23" spans="1:30" ht="43.2" x14ac:dyDescent="0.3">
      <c r="B23" s="93" t="s">
        <v>31</v>
      </c>
      <c r="C23" s="47"/>
      <c r="D23" s="33" t="s">
        <v>13</v>
      </c>
      <c r="E23" s="34" t="s">
        <v>14</v>
      </c>
      <c r="F23" s="34" t="s">
        <v>24</v>
      </c>
      <c r="G23" s="35" t="s">
        <v>15</v>
      </c>
      <c r="H23" s="1"/>
      <c r="I23" s="36" t="s">
        <v>4</v>
      </c>
      <c r="J23" s="37" t="s">
        <v>3</v>
      </c>
      <c r="K23" s="37" t="s">
        <v>5</v>
      </c>
      <c r="L23" s="37" t="s">
        <v>60</v>
      </c>
      <c r="M23" s="38" t="s">
        <v>9</v>
      </c>
      <c r="N23" s="39" t="s">
        <v>65</v>
      </c>
      <c r="O23" s="85" t="s">
        <v>64</v>
      </c>
      <c r="P23" s="39" t="s">
        <v>66</v>
      </c>
      <c r="Q23" s="1"/>
      <c r="R23" s="40" t="s">
        <v>26</v>
      </c>
      <c r="S23" s="1"/>
      <c r="T23" s="41" t="s">
        <v>19</v>
      </c>
      <c r="U23" s="42" t="s">
        <v>25</v>
      </c>
      <c r="W23" s="43" t="s">
        <v>16</v>
      </c>
      <c r="X23" s="44" t="s">
        <v>17</v>
      </c>
      <c r="Z23" s="48" t="s">
        <v>58</v>
      </c>
      <c r="AA23" s="49" t="s">
        <v>59</v>
      </c>
    </row>
    <row r="24" spans="1:30" ht="15.6" x14ac:dyDescent="0.3">
      <c r="B24" s="89" t="s">
        <v>67</v>
      </c>
      <c r="C24" s="90">
        <v>1</v>
      </c>
      <c r="D24" s="55">
        <v>1</v>
      </c>
      <c r="E24" s="56"/>
      <c r="F24" s="56"/>
      <c r="G24" s="57">
        <v>37419.978794730479</v>
      </c>
      <c r="I24" s="60">
        <v>76.666666666666671</v>
      </c>
      <c r="J24" s="64">
        <v>1.5</v>
      </c>
      <c r="K24" s="21">
        <v>115</v>
      </c>
      <c r="L24" s="22">
        <v>31402.921151446702</v>
      </c>
      <c r="M24" s="23">
        <v>10053.888437278285</v>
      </c>
      <c r="N24" s="24">
        <v>41456.809588724987</v>
      </c>
      <c r="O24" s="86"/>
      <c r="P24" s="87">
        <f>N24+O24</f>
        <v>41456.809588724987</v>
      </c>
      <c r="Q24" s="28"/>
      <c r="R24" s="58">
        <f t="shared" ref="R24" si="3">N24+G24</f>
        <v>78876.788383455467</v>
      </c>
      <c r="S24" s="28"/>
      <c r="T24" s="51"/>
      <c r="U24" s="52"/>
      <c r="V24" s="25"/>
      <c r="W24" s="53"/>
      <c r="X24" s="26" t="s">
        <v>12</v>
      </c>
      <c r="Y24" s="20"/>
      <c r="Z24" s="59">
        <f t="shared" ref="Z24" si="4">SUM(R24:X24)</f>
        <v>78876.788383455467</v>
      </c>
      <c r="AA24" s="61">
        <v>81846.596935499983</v>
      </c>
    </row>
    <row r="25" spans="1:30" ht="15.6" x14ac:dyDescent="0.3">
      <c r="B25" s="91" t="s">
        <v>63</v>
      </c>
      <c r="C25" s="92">
        <v>1</v>
      </c>
      <c r="D25" s="67">
        <v>1</v>
      </c>
      <c r="E25" s="68"/>
      <c r="F25" s="68"/>
      <c r="G25" s="69">
        <v>37419.978794730479</v>
      </c>
      <c r="I25" s="70">
        <v>76.666666666666671</v>
      </c>
      <c r="J25" s="71">
        <v>1.5</v>
      </c>
      <c r="K25" s="72">
        <v>115</v>
      </c>
      <c r="L25" s="73">
        <v>31402.921151446702</v>
      </c>
      <c r="M25" s="74">
        <v>10053.888437278285</v>
      </c>
      <c r="N25" s="75">
        <v>41456.809588724987</v>
      </c>
      <c r="O25" s="88">
        <v>-2078</v>
      </c>
      <c r="P25" s="75">
        <f>N25+O25</f>
        <v>39378.809588724987</v>
      </c>
      <c r="Q25" s="28"/>
      <c r="R25" s="78">
        <f>G25+P25</f>
        <v>76798.788383455467</v>
      </c>
      <c r="S25" s="28"/>
      <c r="T25" s="76"/>
      <c r="U25" s="77"/>
      <c r="V25" s="25"/>
      <c r="W25" s="79"/>
      <c r="X25" s="80" t="s">
        <v>12</v>
      </c>
      <c r="Y25" s="20"/>
      <c r="Z25" s="81">
        <f t="shared" ref="Z25" si="5">SUM(R25:X25)</f>
        <v>76798.788383455467</v>
      </c>
      <c r="AA25" s="82">
        <v>81847.596935499998</v>
      </c>
    </row>
    <row r="28" spans="1:30" ht="18" x14ac:dyDescent="0.35">
      <c r="D28" s="94" t="s">
        <v>0</v>
      </c>
      <c r="E28" s="95"/>
      <c r="F28" s="95"/>
      <c r="G28" s="96"/>
      <c r="I28" s="97" t="s">
        <v>2</v>
      </c>
      <c r="J28" s="98"/>
      <c r="K28" s="98"/>
      <c r="L28" s="98"/>
      <c r="M28" s="98"/>
      <c r="N28" s="98"/>
      <c r="O28" s="98"/>
      <c r="P28" s="98"/>
      <c r="Q28" s="27"/>
      <c r="R28" s="50" t="s">
        <v>27</v>
      </c>
      <c r="S28" s="27"/>
      <c r="T28" s="45" t="s">
        <v>20</v>
      </c>
      <c r="U28" s="46"/>
      <c r="W28" s="94" t="s">
        <v>18</v>
      </c>
      <c r="X28" s="99"/>
      <c r="Z28" s="45" t="s">
        <v>21</v>
      </c>
      <c r="AA28" s="47"/>
    </row>
    <row r="29" spans="1:30" ht="43.2" x14ac:dyDescent="0.3">
      <c r="B29" s="93" t="s">
        <v>33</v>
      </c>
      <c r="C29" s="47"/>
      <c r="D29" s="33" t="s">
        <v>13</v>
      </c>
      <c r="E29" s="34" t="s">
        <v>14</v>
      </c>
      <c r="F29" s="34" t="s">
        <v>24</v>
      </c>
      <c r="G29" s="35" t="s">
        <v>15</v>
      </c>
      <c r="H29" s="1"/>
      <c r="I29" s="36" t="s">
        <v>4</v>
      </c>
      <c r="J29" s="37" t="s">
        <v>3</v>
      </c>
      <c r="K29" s="37" t="s">
        <v>5</v>
      </c>
      <c r="L29" s="37" t="s">
        <v>60</v>
      </c>
      <c r="M29" s="38" t="s">
        <v>9</v>
      </c>
      <c r="N29" s="39" t="s">
        <v>65</v>
      </c>
      <c r="O29" s="85" t="s">
        <v>64</v>
      </c>
      <c r="P29" s="39" t="s">
        <v>66</v>
      </c>
      <c r="Q29" s="1"/>
      <c r="R29" s="40" t="s">
        <v>26</v>
      </c>
      <c r="S29" s="1"/>
      <c r="T29" s="41" t="s">
        <v>19</v>
      </c>
      <c r="U29" s="42" t="s">
        <v>25</v>
      </c>
      <c r="W29" s="43" t="s">
        <v>16</v>
      </c>
      <c r="X29" s="44" t="s">
        <v>17</v>
      </c>
      <c r="Z29" s="48" t="s">
        <v>58</v>
      </c>
      <c r="AA29" s="49" t="s">
        <v>59</v>
      </c>
    </row>
    <row r="30" spans="1:30" ht="15.6" x14ac:dyDescent="0.3">
      <c r="B30" s="89" t="s">
        <v>67</v>
      </c>
      <c r="C30" s="90">
        <v>1</v>
      </c>
      <c r="D30" s="55">
        <v>1</v>
      </c>
      <c r="E30" s="56"/>
      <c r="F30" s="56"/>
      <c r="G30" s="57">
        <v>37419.978794730479</v>
      </c>
      <c r="I30" s="60">
        <v>42.400000000000006</v>
      </c>
      <c r="J30" s="64">
        <v>1</v>
      </c>
      <c r="K30" s="21">
        <v>42</v>
      </c>
      <c r="L30" s="22">
        <v>11468.892942267492</v>
      </c>
      <c r="M30" s="23">
        <v>-1590.2490586699951</v>
      </c>
      <c r="N30" s="24">
        <v>9878.6438835974968</v>
      </c>
      <c r="O30" s="84"/>
      <c r="P30" s="87">
        <f>N30+O30</f>
        <v>9878.6438835974968</v>
      </c>
      <c r="Q30" s="28"/>
      <c r="R30" s="58">
        <f t="shared" ref="R30" si="6">N30+G30</f>
        <v>47298.622678327978</v>
      </c>
      <c r="S30" s="28"/>
      <c r="T30" s="51">
        <v>-2000</v>
      </c>
      <c r="U30" s="52"/>
      <c r="V30" s="25"/>
      <c r="W30" s="53" t="s">
        <v>12</v>
      </c>
      <c r="X30" s="26" t="s">
        <v>12</v>
      </c>
      <c r="Y30" s="20"/>
      <c r="Z30" s="59">
        <f t="shared" ref="Z30" si="7">SUM(R30:X30)</f>
        <v>45298.622678327978</v>
      </c>
      <c r="AA30" s="61">
        <v>48186.278165249998</v>
      </c>
    </row>
    <row r="31" spans="1:30" ht="15.6" x14ac:dyDescent="0.3">
      <c r="B31" s="91" t="s">
        <v>63</v>
      </c>
      <c r="C31" s="92">
        <v>1</v>
      </c>
      <c r="D31" s="67">
        <v>1</v>
      </c>
      <c r="E31" s="68"/>
      <c r="F31" s="68"/>
      <c r="G31" s="69">
        <v>37419.978794730479</v>
      </c>
      <c r="I31" s="70">
        <v>42.400000000000006</v>
      </c>
      <c r="J31" s="71">
        <v>1</v>
      </c>
      <c r="K31" s="72">
        <v>42</v>
      </c>
      <c r="L31" s="73">
        <v>11468.892942267492</v>
      </c>
      <c r="M31" s="74">
        <v>-1590.2490586699951</v>
      </c>
      <c r="N31" s="75">
        <v>9878.6438835974968</v>
      </c>
      <c r="O31" s="88">
        <v>2078</v>
      </c>
      <c r="P31" s="75">
        <f>N31+O31</f>
        <v>11956.643883597497</v>
      </c>
      <c r="Q31" s="28"/>
      <c r="R31" s="78">
        <f>G31+P31</f>
        <v>49376.622678327978</v>
      </c>
      <c r="S31" s="28"/>
      <c r="T31" s="76">
        <v>-2000</v>
      </c>
      <c r="U31" s="77"/>
      <c r="V31" s="25"/>
      <c r="W31" s="79"/>
      <c r="X31" s="80" t="s">
        <v>12</v>
      </c>
      <c r="Y31" s="20"/>
      <c r="Z31" s="81">
        <f t="shared" ref="Z31" si="8">SUM(R31:X31)</f>
        <v>47376.622678327978</v>
      </c>
      <c r="AA31" s="82">
        <v>48186</v>
      </c>
    </row>
  </sheetData>
  <mergeCells count="9">
    <mergeCell ref="D28:G28"/>
    <mergeCell ref="I28:P28"/>
    <mergeCell ref="W28:X28"/>
    <mergeCell ref="D2:G2"/>
    <mergeCell ref="I2:N2"/>
    <mergeCell ref="W2:X2"/>
    <mergeCell ref="D22:G22"/>
    <mergeCell ref="W22:X22"/>
    <mergeCell ref="I22:P22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L4" sqref="L4"/>
      <selection pane="bottomLeft" activeCell="L4" sqref="L4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7</v>
      </c>
      <c r="L2" t="s">
        <v>8</v>
      </c>
      <c r="M2" t="s">
        <v>22</v>
      </c>
    </row>
    <row r="3" spans="1:13" ht="19.2" x14ac:dyDescent="0.5">
      <c r="C3" t="s">
        <v>6</v>
      </c>
      <c r="D3" s="3"/>
      <c r="E3" s="3"/>
      <c r="G3" t="s">
        <v>23</v>
      </c>
      <c r="K3" s="66" t="s">
        <v>61</v>
      </c>
      <c r="L3" s="66" t="s">
        <v>62</v>
      </c>
    </row>
    <row r="4" spans="1:13" ht="19.2" x14ac:dyDescent="0.5">
      <c r="C4" s="4"/>
      <c r="D4" s="4"/>
      <c r="E4" s="4"/>
    </row>
    <row r="5" spans="1:13" ht="19.2" x14ac:dyDescent="0.5">
      <c r="C5" s="4"/>
      <c r="D5" s="4"/>
      <c r="E5" s="4"/>
    </row>
    <row r="6" spans="1:13" ht="19.2" x14ac:dyDescent="0.5">
      <c r="C6" s="4"/>
      <c r="D6" s="4"/>
      <c r="E6" s="4"/>
    </row>
    <row r="7" spans="1:13" ht="19.2" x14ac:dyDescent="0.5">
      <c r="A7" s="2" t="s">
        <v>28</v>
      </c>
      <c r="B7" s="2" t="s">
        <v>29</v>
      </c>
      <c r="C7" s="54">
        <v>74</v>
      </c>
      <c r="D7" s="54">
        <v>97</v>
      </c>
      <c r="E7" s="54">
        <v>99</v>
      </c>
      <c r="F7" s="54"/>
      <c r="G7" s="54">
        <v>167</v>
      </c>
      <c r="H7" s="54">
        <v>164</v>
      </c>
      <c r="I7" s="54">
        <v>178</v>
      </c>
      <c r="J7" s="54"/>
      <c r="K7" s="54">
        <v>54</v>
      </c>
      <c r="L7" s="54">
        <v>67.86666666666666</v>
      </c>
      <c r="M7" s="54">
        <v>121.86666666666666</v>
      </c>
    </row>
    <row r="8" spans="1:13" ht="19.2" x14ac:dyDescent="0.5">
      <c r="A8" s="2" t="s">
        <v>30</v>
      </c>
      <c r="B8" s="2" t="s">
        <v>31</v>
      </c>
      <c r="C8" s="54">
        <v>49</v>
      </c>
      <c r="D8" s="54">
        <v>49</v>
      </c>
      <c r="E8" s="54">
        <v>58</v>
      </c>
      <c r="F8" s="54"/>
      <c r="G8" s="54">
        <v>115</v>
      </c>
      <c r="H8" s="54">
        <v>109</v>
      </c>
      <c r="I8" s="54">
        <v>117</v>
      </c>
      <c r="J8" s="54"/>
      <c r="K8" s="54">
        <v>31.2</v>
      </c>
      <c r="L8" s="54">
        <v>45.466666666666669</v>
      </c>
      <c r="M8" s="54">
        <v>76.666666666666671</v>
      </c>
    </row>
    <row r="9" spans="1:13" ht="19.2" x14ac:dyDescent="0.5">
      <c r="A9" s="2" t="s">
        <v>32</v>
      </c>
      <c r="B9" s="2" t="s">
        <v>33</v>
      </c>
      <c r="C9" s="54">
        <v>35</v>
      </c>
      <c r="D9" s="54">
        <v>36</v>
      </c>
      <c r="E9" s="54">
        <v>35</v>
      </c>
      <c r="F9" s="54"/>
      <c r="G9" s="54">
        <v>54</v>
      </c>
      <c r="H9" s="54">
        <v>53</v>
      </c>
      <c r="I9" s="54">
        <v>52</v>
      </c>
      <c r="J9" s="54"/>
      <c r="K9" s="54">
        <v>21.2</v>
      </c>
      <c r="L9" s="54">
        <v>21.200000000000003</v>
      </c>
      <c r="M9" s="54">
        <v>42.400000000000006</v>
      </c>
    </row>
    <row r="10" spans="1:13" ht="19.2" x14ac:dyDescent="0.5">
      <c r="A10" s="2" t="s">
        <v>34</v>
      </c>
      <c r="B10" s="2" t="s">
        <v>35</v>
      </c>
      <c r="C10" s="54">
        <v>41</v>
      </c>
      <c r="D10" s="54">
        <v>37</v>
      </c>
      <c r="E10" s="54">
        <v>24</v>
      </c>
      <c r="F10" s="54"/>
      <c r="G10" s="54">
        <v>86</v>
      </c>
      <c r="H10" s="54">
        <v>64</v>
      </c>
      <c r="I10" s="54">
        <v>53</v>
      </c>
      <c r="J10" s="54"/>
      <c r="K10" s="54">
        <v>20.399999999999999</v>
      </c>
      <c r="L10" s="54">
        <v>27.06666666666667</v>
      </c>
      <c r="M10" s="54">
        <v>47.466666666666669</v>
      </c>
    </row>
    <row r="11" spans="1:13" ht="19.2" x14ac:dyDescent="0.5">
      <c r="A11" s="2" t="s">
        <v>36</v>
      </c>
      <c r="B11" s="2" t="s">
        <v>37</v>
      </c>
      <c r="C11" s="54">
        <v>37</v>
      </c>
      <c r="D11" s="54">
        <v>42</v>
      </c>
      <c r="E11" s="54">
        <v>43</v>
      </c>
      <c r="F11" s="54"/>
      <c r="G11" s="54">
        <v>118</v>
      </c>
      <c r="H11" s="54">
        <v>117</v>
      </c>
      <c r="I11" s="54">
        <v>122</v>
      </c>
      <c r="J11" s="54"/>
      <c r="K11" s="54">
        <v>24.4</v>
      </c>
      <c r="L11" s="54">
        <v>47.6</v>
      </c>
      <c r="M11" s="54">
        <v>72</v>
      </c>
    </row>
    <row r="12" spans="1:13" ht="19.2" x14ac:dyDescent="0.5">
      <c r="A12" s="2" t="s">
        <v>38</v>
      </c>
      <c r="B12" s="2" t="s">
        <v>55</v>
      </c>
      <c r="C12" s="54">
        <v>17</v>
      </c>
      <c r="D12" s="54">
        <v>20</v>
      </c>
      <c r="E12" s="54">
        <v>22</v>
      </c>
      <c r="F12" s="54"/>
      <c r="G12" s="54">
        <v>62</v>
      </c>
      <c r="H12" s="54">
        <v>60</v>
      </c>
      <c r="I12" s="54">
        <v>64</v>
      </c>
      <c r="J12" s="54"/>
      <c r="K12" s="54">
        <v>11.8</v>
      </c>
      <c r="L12" s="54">
        <v>24.8</v>
      </c>
      <c r="M12" s="54">
        <v>36.6</v>
      </c>
    </row>
    <row r="13" spans="1:13" ht="19.2" x14ac:dyDescent="0.5">
      <c r="A13" s="2" t="s">
        <v>39</v>
      </c>
      <c r="B13" s="2" t="s">
        <v>40</v>
      </c>
      <c r="C13" s="54">
        <v>42</v>
      </c>
      <c r="D13" s="54">
        <v>37</v>
      </c>
      <c r="E13" s="54">
        <v>35</v>
      </c>
      <c r="F13" s="54"/>
      <c r="G13" s="54">
        <v>57</v>
      </c>
      <c r="H13" s="54">
        <v>59</v>
      </c>
      <c r="I13" s="54">
        <v>62</v>
      </c>
      <c r="J13" s="54"/>
      <c r="K13" s="54">
        <v>22.8</v>
      </c>
      <c r="L13" s="54">
        <v>23.733333333333334</v>
      </c>
      <c r="M13" s="54">
        <v>46.533333333333331</v>
      </c>
    </row>
    <row r="14" spans="1:13" ht="19.2" x14ac:dyDescent="0.5">
      <c r="A14" s="2" t="s">
        <v>49</v>
      </c>
      <c r="B14" s="2" t="s">
        <v>50</v>
      </c>
      <c r="C14" s="54">
        <v>83</v>
      </c>
      <c r="D14" s="54">
        <v>84</v>
      </c>
      <c r="E14" s="54">
        <v>72</v>
      </c>
      <c r="F14" s="54"/>
      <c r="G14" s="54">
        <v>140</v>
      </c>
      <c r="H14" s="54">
        <v>137</v>
      </c>
      <c r="I14" s="54">
        <v>142</v>
      </c>
      <c r="J14" s="54"/>
      <c r="K14" s="54">
        <v>47.800000000000004</v>
      </c>
      <c r="L14" s="54">
        <v>55.866666666666667</v>
      </c>
      <c r="M14" s="54">
        <v>103.66666666666667</v>
      </c>
    </row>
    <row r="15" spans="1:13" ht="19.2" x14ac:dyDescent="0.5">
      <c r="A15" s="2" t="s">
        <v>41</v>
      </c>
      <c r="B15" s="2" t="s">
        <v>42</v>
      </c>
      <c r="C15" s="54">
        <v>16</v>
      </c>
      <c r="D15" s="62">
        <v>16</v>
      </c>
      <c r="E15" s="54">
        <v>42</v>
      </c>
      <c r="F15" s="54"/>
      <c r="G15" s="54">
        <v>30</v>
      </c>
      <c r="H15" s="62">
        <v>30</v>
      </c>
      <c r="I15" s="54">
        <v>58</v>
      </c>
      <c r="J15" s="54"/>
      <c r="K15" s="54">
        <v>14.8</v>
      </c>
      <c r="L15" s="54">
        <v>15.733333333333334</v>
      </c>
      <c r="M15" s="54">
        <v>30.533333333333335</v>
      </c>
    </row>
    <row r="16" spans="1:13" ht="19.2" x14ac:dyDescent="0.5">
      <c r="A16" s="2" t="s">
        <v>43</v>
      </c>
      <c r="B16" s="2" t="s">
        <v>44</v>
      </c>
      <c r="C16" s="54">
        <v>33</v>
      </c>
      <c r="D16" s="54">
        <v>42</v>
      </c>
      <c r="E16" s="54">
        <v>32</v>
      </c>
      <c r="F16" s="54"/>
      <c r="G16" s="54">
        <v>75</v>
      </c>
      <c r="H16" s="54">
        <v>74</v>
      </c>
      <c r="I16" s="54">
        <v>74</v>
      </c>
      <c r="J16" s="54"/>
      <c r="K16" s="54">
        <v>21.4</v>
      </c>
      <c r="L16" s="54">
        <v>29.733333333333334</v>
      </c>
      <c r="M16" s="54">
        <v>51.133333333333333</v>
      </c>
    </row>
    <row r="17" spans="1:13" ht="19.2" x14ac:dyDescent="0.5">
      <c r="A17" s="2" t="s">
        <v>45</v>
      </c>
      <c r="B17" s="2" t="s">
        <v>46</v>
      </c>
      <c r="C17" s="54">
        <v>45</v>
      </c>
      <c r="D17" s="54">
        <v>30</v>
      </c>
      <c r="E17" s="54">
        <v>37</v>
      </c>
      <c r="F17" s="54"/>
      <c r="G17" s="54">
        <v>73</v>
      </c>
      <c r="H17" s="54">
        <v>46</v>
      </c>
      <c r="I17" s="54">
        <v>44</v>
      </c>
      <c r="J17" s="54"/>
      <c r="K17" s="54">
        <v>22.400000000000002</v>
      </c>
      <c r="L17" s="54">
        <v>21.733333333333334</v>
      </c>
      <c r="M17" s="54">
        <v>44.13333333333334</v>
      </c>
    </row>
    <row r="18" spans="1:13" ht="19.2" x14ac:dyDescent="0.5">
      <c r="A18" s="2" t="s">
        <v>47</v>
      </c>
      <c r="B18" s="2" t="s">
        <v>48</v>
      </c>
      <c r="C18" s="54">
        <v>98</v>
      </c>
      <c r="D18" s="54">
        <v>110</v>
      </c>
      <c r="E18" s="54">
        <v>100</v>
      </c>
      <c r="F18" s="54"/>
      <c r="G18" s="54">
        <v>208</v>
      </c>
      <c r="H18" s="54">
        <v>215</v>
      </c>
      <c r="I18" s="54">
        <v>207</v>
      </c>
      <c r="J18" s="54"/>
      <c r="K18" s="54">
        <v>61.6</v>
      </c>
      <c r="L18" s="54">
        <v>84</v>
      </c>
      <c r="M18" s="54">
        <v>145.6</v>
      </c>
    </row>
    <row r="19" spans="1:13" ht="19.2" x14ac:dyDescent="0.5">
      <c r="A19" s="2" t="s">
        <v>51</v>
      </c>
      <c r="B19" s="2" t="s">
        <v>52</v>
      </c>
      <c r="C19" s="54">
        <v>38</v>
      </c>
      <c r="D19" s="54">
        <v>38</v>
      </c>
      <c r="E19" s="54">
        <v>38</v>
      </c>
      <c r="F19" s="54"/>
      <c r="G19" s="54">
        <v>67</v>
      </c>
      <c r="H19" s="54">
        <v>67</v>
      </c>
      <c r="I19" s="54">
        <v>68</v>
      </c>
      <c r="J19" s="54"/>
      <c r="K19" s="54">
        <v>22.8</v>
      </c>
      <c r="L19" s="54">
        <v>26.933333333333334</v>
      </c>
      <c r="M19" s="54">
        <v>49.733333333333334</v>
      </c>
    </row>
    <row r="20" spans="1:13" ht="19.2" x14ac:dyDescent="0.5">
      <c r="A20" s="2" t="s">
        <v>53</v>
      </c>
      <c r="B20" s="2" t="s">
        <v>54</v>
      </c>
      <c r="C20" s="54">
        <v>35</v>
      </c>
      <c r="D20" s="54">
        <v>47</v>
      </c>
      <c r="E20" s="54">
        <v>50</v>
      </c>
      <c r="F20" s="54"/>
      <c r="G20" s="54">
        <v>63</v>
      </c>
      <c r="H20" s="54">
        <v>70</v>
      </c>
      <c r="I20" s="54">
        <v>66</v>
      </c>
      <c r="J20" s="54"/>
      <c r="K20" s="54">
        <v>26.4</v>
      </c>
      <c r="L20" s="54">
        <v>26.533333333333331</v>
      </c>
      <c r="M20" s="54">
        <v>52.93333333333333</v>
      </c>
    </row>
    <row r="21" spans="1:13" ht="19.2" x14ac:dyDescent="0.5">
      <c r="C21" s="9"/>
      <c r="D21" s="4"/>
      <c r="G21" s="4"/>
      <c r="H21" s="4"/>
      <c r="I21" s="18"/>
      <c r="K21" s="16"/>
      <c r="L21" s="16"/>
    </row>
    <row r="22" spans="1:13" ht="19.2" x14ac:dyDescent="0.5">
      <c r="C22" s="4"/>
      <c r="D22" s="4"/>
      <c r="G22" s="4"/>
      <c r="H22" s="4"/>
      <c r="I22" s="18"/>
      <c r="K22" s="16"/>
      <c r="L22" s="16"/>
    </row>
    <row r="23" spans="1:13" ht="19.2" x14ac:dyDescent="0.5">
      <c r="C23" s="4"/>
      <c r="D23" s="4"/>
      <c r="G23" s="4"/>
      <c r="H23" s="4"/>
      <c r="I23" s="18"/>
      <c r="K23" s="16"/>
      <c r="L23" s="16"/>
    </row>
    <row r="24" spans="1:13" ht="19.2" x14ac:dyDescent="0.5">
      <c r="C24" s="4"/>
      <c r="D24" s="4"/>
      <c r="G24" s="4"/>
      <c r="H24" s="4"/>
      <c r="I24" s="18"/>
      <c r="K24" s="16"/>
      <c r="L24" s="16"/>
    </row>
    <row r="25" spans="1:13" ht="19.2" x14ac:dyDescent="0.5">
      <c r="C25" s="4"/>
      <c r="D25" s="4"/>
      <c r="G25" s="4"/>
      <c r="H25" s="4"/>
      <c r="I25" s="18"/>
      <c r="K25" s="16"/>
      <c r="L25" s="16"/>
    </row>
    <row r="26" spans="1:13" ht="19.2" x14ac:dyDescent="0.5">
      <c r="C26" s="4"/>
      <c r="D26" s="4"/>
      <c r="G26" s="4"/>
      <c r="H26" s="4"/>
      <c r="I26" s="18"/>
      <c r="K26" s="16"/>
      <c r="L26" s="16"/>
    </row>
    <row r="27" spans="1:13" ht="19.2" x14ac:dyDescent="0.5">
      <c r="C27" s="4"/>
      <c r="D27" s="4"/>
      <c r="G27" s="4"/>
      <c r="H27" s="4"/>
      <c r="I27" s="18"/>
      <c r="K27" s="16"/>
      <c r="L27" s="16"/>
    </row>
    <row r="28" spans="1:13" ht="19.2" x14ac:dyDescent="0.5">
      <c r="C28" s="4"/>
      <c r="D28" s="4"/>
      <c r="G28" s="4"/>
      <c r="H28" s="4"/>
      <c r="I28" s="18"/>
      <c r="K28" s="16"/>
      <c r="L28" s="16"/>
    </row>
    <row r="29" spans="1:13" ht="19.2" x14ac:dyDescent="0.5">
      <c r="C29" s="4"/>
      <c r="D29" s="4"/>
      <c r="G29" s="4"/>
      <c r="H29" s="4"/>
      <c r="I29" s="18"/>
      <c r="K29" s="16"/>
      <c r="L29" s="16"/>
    </row>
    <row r="30" spans="1:13" ht="19.2" x14ac:dyDescent="0.5">
      <c r="C30" s="4"/>
      <c r="D30" s="4"/>
      <c r="G30" s="4"/>
      <c r="H30" s="4"/>
      <c r="I30" s="18"/>
      <c r="K30" s="16"/>
      <c r="L30" s="16"/>
    </row>
    <row r="31" spans="1:13" ht="19.2" x14ac:dyDescent="0.5">
      <c r="C31" s="4"/>
      <c r="D31" s="4"/>
      <c r="G31" s="4"/>
      <c r="H31" s="4"/>
      <c r="I31" s="18"/>
      <c r="K31" s="16"/>
      <c r="L31" s="16"/>
    </row>
    <row r="32" spans="1:13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D96637-F3FC-4406-8C59-F88349146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schemas.microsoft.com/office/2006/documentManagement/types"/>
    <ds:schemaRef ds:uri="http://purl.org/dc/elements/1.1/"/>
    <ds:schemaRef ds:uri="f6c8b9c6-be5c-47cb-9f06-60e2bd81f763"/>
    <ds:schemaRef ds:uri="http://purl.org/dc/terms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f3a3f4af-9df9-4e1d-8c69-a33c6e733a5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2026-04-01T17:32:17Z</cp:lastPrinted>
  <dcterms:created xsi:type="dcterms:W3CDTF">2020-05-22T08:08:16Z</dcterms:created>
  <dcterms:modified xsi:type="dcterms:W3CDTF">2026-04-01T17:32:27Z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